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nder.sharepoint.com/sites/Tilbudstilpasningenvren2023-Tilbudstilpasningenvren2024/Delte dokumenter/Tilbudstilpasningen våren 2024/Høring/"/>
    </mc:Choice>
  </mc:AlternateContent>
  <xr:revisionPtr revIDLastSave="365" documentId="11_6A72E2F85F489A315206DFA65094870A3B73F567" xr6:coauthVersionLast="47" xr6:coauthVersionMax="47" xr10:uidLastSave="{904224A1-105C-41F6-8E60-6BE5E7BC1987}"/>
  <bookViews>
    <workbookView xWindow="-120" yWindow="-120" windowWidth="29040" windowHeight="15840" activeTab="1" xr2:uid="{00000000-000D-0000-FFFF-FFFF00000000}"/>
  </bookViews>
  <sheets>
    <sheet name="søkertall Utdanningsprogram" sheetId="1" r:id="rId1"/>
    <sheet name="søkertall sluttkompetanse" sheetId="3" r:id="rId2"/>
    <sheet name="planlagt tilbud" sheetId="2" r:id="rId3"/>
  </sheets>
  <definedNames>
    <definedName name="_xlnm._FilterDatabase" localSheetId="1" hidden="1">'søkertall sluttkompetanse'!$A$1:$J$95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C7" i="1"/>
  <c r="B7" i="1"/>
  <c r="E93" i="3"/>
  <c r="F93" i="3"/>
  <c r="G93" i="3"/>
  <c r="H93" i="3"/>
  <c r="I93" i="3"/>
  <c r="J93" i="3"/>
  <c r="D93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58" i="3"/>
  <c r="C2" i="3"/>
  <c r="C12" i="3"/>
  <c r="C67" i="3"/>
  <c r="C66" i="3"/>
  <c r="C65" i="3"/>
  <c r="C64" i="3"/>
  <c r="C63" i="3"/>
  <c r="C62" i="3"/>
  <c r="C61" i="3"/>
  <c r="C60" i="3"/>
  <c r="C59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1" i="3"/>
  <c r="C10" i="3"/>
  <c r="C9" i="3"/>
  <c r="C8" i="3"/>
  <c r="C7" i="3"/>
  <c r="C6" i="3"/>
  <c r="C5" i="3"/>
  <c r="C4" i="3"/>
  <c r="C3" i="3"/>
  <c r="Q34" i="2"/>
  <c r="Q33" i="2"/>
  <c r="Q32" i="2"/>
  <c r="Q31" i="2"/>
  <c r="Q30" i="2"/>
  <c r="Q29" i="2"/>
  <c r="Q28" i="2"/>
  <c r="Q27" i="2"/>
  <c r="Q26" i="2"/>
  <c r="P25" i="2"/>
  <c r="O25" i="2"/>
  <c r="N25" i="2"/>
  <c r="M25" i="2"/>
  <c r="L25" i="2"/>
  <c r="K25" i="2"/>
  <c r="J25" i="2"/>
  <c r="I25" i="2"/>
  <c r="H25" i="2"/>
  <c r="G25" i="2"/>
  <c r="F25" i="2"/>
  <c r="E25" i="2"/>
  <c r="E35" i="2" s="1"/>
  <c r="D25" i="2"/>
  <c r="C25" i="2"/>
  <c r="B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Q8" i="2"/>
  <c r="Q7" i="2"/>
  <c r="Q6" i="2"/>
  <c r="Q5" i="2"/>
  <c r="Q4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C93" i="3" l="1"/>
  <c r="B35" i="2"/>
  <c r="F35" i="2"/>
  <c r="C35" i="2"/>
  <c r="G35" i="2"/>
  <c r="D35" i="2"/>
  <c r="H35" i="2"/>
  <c r="B21" i="1"/>
  <c r="C21" i="1"/>
  <c r="E3" i="1" s="1"/>
  <c r="Q25" i="2"/>
  <c r="J35" i="2"/>
  <c r="N35" i="2"/>
  <c r="Q3" i="2"/>
  <c r="O35" i="2"/>
  <c r="Q10" i="2"/>
  <c r="L35" i="2"/>
  <c r="P35" i="2"/>
  <c r="K35" i="2"/>
  <c r="I35" i="2"/>
  <c r="M35" i="2"/>
  <c r="D4" i="1" l="1"/>
  <c r="E17" i="1"/>
  <c r="E13" i="1"/>
  <c r="E19" i="1"/>
  <c r="E12" i="1"/>
  <c r="E6" i="1"/>
  <c r="E5" i="1"/>
  <c r="D16" i="1"/>
  <c r="D6" i="1"/>
  <c r="D11" i="1"/>
  <c r="D14" i="1"/>
  <c r="D13" i="1"/>
  <c r="D3" i="1"/>
  <c r="F3" i="1" s="1"/>
  <c r="D9" i="1"/>
  <c r="D15" i="1"/>
  <c r="D5" i="1"/>
  <c r="F5" i="1" s="1"/>
  <c r="D17" i="1"/>
  <c r="D18" i="1"/>
  <c r="D7" i="1"/>
  <c r="D10" i="1"/>
  <c r="D12" i="1"/>
  <c r="D19" i="1"/>
  <c r="E16" i="1"/>
  <c r="E11" i="1"/>
  <c r="E15" i="1"/>
  <c r="E4" i="1"/>
  <c r="E14" i="1"/>
  <c r="E9" i="1"/>
  <c r="E7" i="1"/>
  <c r="F12" i="1"/>
  <c r="E18" i="1"/>
  <c r="E10" i="1"/>
  <c r="Q35" i="2"/>
  <c r="F19" i="1" l="1"/>
  <c r="F9" i="1"/>
  <c r="F11" i="1"/>
  <c r="E21" i="1"/>
  <c r="F17" i="1"/>
  <c r="F4" i="1"/>
  <c r="F16" i="1"/>
  <c r="F13" i="1"/>
  <c r="F6" i="1"/>
  <c r="F14" i="1"/>
  <c r="F18" i="1"/>
  <c r="D21" i="1"/>
  <c r="F10" i="1"/>
  <c r="F15" i="1"/>
  <c r="F7" i="1"/>
  <c r="F21" i="1" s="1"/>
</calcChain>
</file>

<file path=xl/sharedStrings.xml><?xml version="1.0" encoding="utf-8"?>
<sst xmlns="http://schemas.openxmlformats.org/spreadsheetml/2006/main" count="312" uniqueCount="209">
  <si>
    <t>2024-25</t>
  </si>
  <si>
    <t>2023-24</t>
  </si>
  <si>
    <t>Påbygging til generell studiekompetanse/fag for studiekompetanse</t>
  </si>
  <si>
    <t>Kunst, design og arkitektur</t>
  </si>
  <si>
    <t>Musikk, dans og drama</t>
  </si>
  <si>
    <t>Medier og kommunikasjon</t>
  </si>
  <si>
    <t>Sum</t>
  </si>
  <si>
    <t>Bygg og anleggsteknikk</t>
  </si>
  <si>
    <t>Elektro og datateknologi</t>
  </si>
  <si>
    <t>Helse og oppvekstfag</t>
  </si>
  <si>
    <t>Naturbruk</t>
  </si>
  <si>
    <t>Restaurant og matfag</t>
  </si>
  <si>
    <t>Teknologi og industrifag</t>
  </si>
  <si>
    <t>Salg og service og reiseliv</t>
  </si>
  <si>
    <t>Frisør, blomster, interiør og eksponeringsdesign</t>
  </si>
  <si>
    <t>Håndtverk, design, produksjonsutvikling</t>
  </si>
  <si>
    <t>Informasjonsteknologi og medieproduksjon</t>
  </si>
  <si>
    <t>Total</t>
  </si>
  <si>
    <t>Trondheim</t>
  </si>
  <si>
    <t>Innherred</t>
  </si>
  <si>
    <t>Namdal</t>
  </si>
  <si>
    <t>Fosen</t>
  </si>
  <si>
    <t>Værnes</t>
  </si>
  <si>
    <t>Utdanningsprogram/Nivå</t>
  </si>
  <si>
    <t>BYA</t>
  </si>
  <si>
    <t>CHA</t>
  </si>
  <si>
    <t>TROVO</t>
  </si>
  <si>
    <t>TIL</t>
  </si>
  <si>
    <t>LEV</t>
  </si>
  <si>
    <t>STE</t>
  </si>
  <si>
    <t>VER</t>
  </si>
  <si>
    <t>OLA</t>
  </si>
  <si>
    <t>FOS</t>
  </si>
  <si>
    <t>Johan Bojer</t>
  </si>
  <si>
    <t>OLE</t>
  </si>
  <si>
    <t>GAU</t>
  </si>
  <si>
    <t>MEH</t>
  </si>
  <si>
    <t>MED</t>
  </si>
  <si>
    <t>ORK</t>
  </si>
  <si>
    <t>Summering</t>
  </si>
  <si>
    <t>Bygg- og anleggsteknikk</t>
  </si>
  <si>
    <t>Helse- og oppvekstfag</t>
  </si>
  <si>
    <t>Restaurant- og matfag</t>
  </si>
  <si>
    <t>Salg, service og reiseliv</t>
  </si>
  <si>
    <t>Studiespesialisering</t>
  </si>
  <si>
    <t>Teknologi- og industrifag</t>
  </si>
  <si>
    <t>Ambulansefag</t>
  </si>
  <si>
    <t>Barne- og ungdomsarbeiderfag</t>
  </si>
  <si>
    <t>Betong og mur</t>
  </si>
  <si>
    <t>Elenergi og ekom</t>
  </si>
  <si>
    <t>Helsearbeiderfag</t>
  </si>
  <si>
    <t>Helseservicefag</t>
  </si>
  <si>
    <t>Fotpleie og ortopediteknikk</t>
  </si>
  <si>
    <t>Industriteknologi</t>
  </si>
  <si>
    <t>Kjøretøy</t>
  </si>
  <si>
    <t>Kokk- og servitørfag</t>
  </si>
  <si>
    <t>Rørlegger</t>
  </si>
  <si>
    <t>Salg og reiseliv</t>
  </si>
  <si>
    <t>Service, sikkerhet og admin.</t>
  </si>
  <si>
    <t>Tømrer</t>
  </si>
  <si>
    <t>Apotekteknikk</t>
  </si>
  <si>
    <t>Generell studiekompetanse, 6-pack</t>
  </si>
  <si>
    <t>Helsesekretær</t>
  </si>
  <si>
    <t>Fotpleie</t>
  </si>
  <si>
    <t>Påbygg. gen. studiekompetanse</t>
  </si>
  <si>
    <t>Tannhelsesekretær</t>
  </si>
  <si>
    <t>Salgsfaget modulstrukturert læreplan</t>
  </si>
  <si>
    <t>Helsearbeiderfag modulstrukturert læreplan</t>
  </si>
  <si>
    <t>Kokkfag modulstrukturert læreplan</t>
  </si>
  <si>
    <t>Betongfag modulstrukturert læreplan</t>
  </si>
  <si>
    <t>Totalsum</t>
  </si>
  <si>
    <t>Utdanningsprogram</t>
  </si>
  <si>
    <t>SUM søkere</t>
  </si>
  <si>
    <t>BYGG- OG ANLEGGSTEKNIKK</t>
  </si>
  <si>
    <t>ANLEGGSGARTNERFAGET</t>
  </si>
  <si>
    <t>ANLEGGSMASKINFØRERFAGET</t>
  </si>
  <si>
    <t>ASFALTFAGET</t>
  </si>
  <si>
    <t>BANEMONTØRFAGET</t>
  </si>
  <si>
    <t>VEIDRIFT- OG VEIVEDLIKEHOLDSFAGET</t>
  </si>
  <si>
    <t>MURER- OG FLISLEGGERFAGET</t>
  </si>
  <si>
    <t>VENTILASJONS- OG BLIKKENSLAGERFAGET</t>
  </si>
  <si>
    <t>BYGGDRIFTERFAGET</t>
  </si>
  <si>
    <t>BYGGMONTASJEFAGET</t>
  </si>
  <si>
    <t>STILLASBYGGERFAGET</t>
  </si>
  <si>
    <t>SNEKKERFAG*</t>
  </si>
  <si>
    <t>TØMRERFAGET</t>
  </si>
  <si>
    <t>ELEKTRO OG DATATEKNOLOGI</t>
  </si>
  <si>
    <t>AUTOMATISERINGSFAGET</t>
  </si>
  <si>
    <t>DATAELEKTRONIKERFAGET</t>
  </si>
  <si>
    <t>PRODUKSJONSELEKTRONIKERFAGET</t>
  </si>
  <si>
    <t>TELEKOMMUNIKASJONSMONTØRFAGET</t>
  </si>
  <si>
    <t>ELEKTRIKERFAGET</t>
  </si>
  <si>
    <t>ENERGIOPERATØRFAGET</t>
  </si>
  <si>
    <t>HEISMONTØRFAGET</t>
  </si>
  <si>
    <t>SIGNALMONTØRFAGET</t>
  </si>
  <si>
    <t>MARITIM ELEKTRIKER</t>
  </si>
  <si>
    <t>FRISØR, BLOMSTER, INTERIØR OG EKSPONERINGSDESIGN</t>
  </si>
  <si>
    <t>BLOMSTERDEKORATØRFAGET</t>
  </si>
  <si>
    <t>FRISØRFAGET</t>
  </si>
  <si>
    <t>Interiør</t>
  </si>
  <si>
    <t>HELSE- OG OPPVEKSTSFAG</t>
  </si>
  <si>
    <t>AKTIVITØRFAGET</t>
  </si>
  <si>
    <t>AMBULANSEFAGET</t>
  </si>
  <si>
    <t>BARNE- OG UNGDOMSARBEIDERFAGET</t>
  </si>
  <si>
    <t>Fotterapi</t>
  </si>
  <si>
    <t>ORTOPEDITEKNIKKFAGET</t>
  </si>
  <si>
    <t>PORTØRFAGET</t>
  </si>
  <si>
    <t>Hudpleier</t>
  </si>
  <si>
    <t>HÅNDTVERK, DESIGN OG PRODUKTUTVIKLING</t>
  </si>
  <si>
    <t>KJOLE- OG DRAKTSYERFAGET</t>
  </si>
  <si>
    <t>Kostymesyerfaget</t>
  </si>
  <si>
    <t>MØBELSNEKKERFAGET</t>
  </si>
  <si>
    <t>Treskjærerfaget</t>
  </si>
  <si>
    <t>INFORMASJONSTEKNOLOGI OG MEDIEPRODUKSJON</t>
  </si>
  <si>
    <t>IT-DRIFTSFAGET</t>
  </si>
  <si>
    <t>IT-UTVIKLERFAGET</t>
  </si>
  <si>
    <t>INNHOLDSPRODUKSJONSFAGET</t>
  </si>
  <si>
    <t>MEDIEDESIGNFAGET</t>
  </si>
  <si>
    <t>NATURBRUK</t>
  </si>
  <si>
    <t>AKVAKULTURFAGET</t>
  </si>
  <si>
    <t>DYREFAGET</t>
  </si>
  <si>
    <t>HESTEFAGET</t>
  </si>
  <si>
    <t>HOVSLAGERFAGET</t>
  </si>
  <si>
    <t>RESTURANT- OG MATFAG</t>
  </si>
  <si>
    <t>KONDITORFAGET</t>
  </si>
  <si>
    <t>INDUSTRIELL MATPRODUKSJON</t>
  </si>
  <si>
    <t>SALG, SERVICE OG REISELIV</t>
  </si>
  <si>
    <t>REISELIVSFAGET</t>
  </si>
  <si>
    <t>SERVICE- OG ADMINISTRASJONSFAGET</t>
  </si>
  <si>
    <t>TEKNOLOGI- OG INDUSTRIFAG</t>
  </si>
  <si>
    <t>ANLEGGSMASKINMEKANIKERFAGET</t>
  </si>
  <si>
    <t>BILLAKKERERFAGET</t>
  </si>
  <si>
    <t>BILPLEIEFAGET</t>
  </si>
  <si>
    <t>BILSKADEFAGET</t>
  </si>
  <si>
    <t>BOREOPERATØRFAGET</t>
  </si>
  <si>
    <t>CNC-MASKINERINGSFAGET</t>
  </si>
  <si>
    <t>INDUSTRIMEKANIKERFAGET</t>
  </si>
  <si>
    <t>INDUSTRIRØRLEGGERFAGET</t>
  </si>
  <si>
    <t>PLATEARBEIDERFAGET</t>
  </si>
  <si>
    <t>SVEISEFAGET</t>
  </si>
  <si>
    <t>KJEMIPROSESSFAGET</t>
  </si>
  <si>
    <t>LABORATORIEFAGET</t>
  </si>
  <si>
    <t>BILFAGET, LETTE KJØRETØY</t>
  </si>
  <si>
    <t>BILFAGET, TUNGE KJØRETØY</t>
  </si>
  <si>
    <t>MOTORMEKANIKERFAGET</t>
  </si>
  <si>
    <t>Sykkelmekanikerfaget</t>
  </si>
  <si>
    <t>MATROSFAGET</t>
  </si>
  <si>
    <t>Skipsmotormekanikerfaget</t>
  </si>
  <si>
    <t>YRKESSJÅFØRFAGET</t>
  </si>
  <si>
    <t>Påbygg gen studiekomp for voksne</t>
  </si>
  <si>
    <t>Vg3 påbygging til generell studiekompetanse for yrkesfaglige utdanningsprogram</t>
  </si>
  <si>
    <t>Fag for studiekompetanse</t>
  </si>
  <si>
    <t>Kunst, design og arkitektur vg3</t>
  </si>
  <si>
    <t>Medier og kommunikasjon vg3</t>
  </si>
  <si>
    <t>Drama vg3</t>
  </si>
  <si>
    <t>Realfag vg3</t>
  </si>
  <si>
    <t>Språk, samfunnsfag og økonomi vg3</t>
  </si>
  <si>
    <t>IKT-driftsteknikerfaget (utgått kode)</t>
  </si>
  <si>
    <t>IKT-tjenesteutviklerfaget (utgått kode)</t>
  </si>
  <si>
    <t>BETONGFAGET*</t>
  </si>
  <si>
    <t>RENHOLDSOPERATØRFAGET*</t>
  </si>
  <si>
    <t>MALER- OG OVERFLATETEKNIKKFAGET*</t>
  </si>
  <si>
    <t>RØRLEGGERFAGET*</t>
  </si>
  <si>
    <t>GENERELL STUDIEKOMPETANSE</t>
  </si>
  <si>
    <t xml:space="preserve">Kunst, design og arkitektur </t>
  </si>
  <si>
    <t>HELSEARBEIDERFAGET*</t>
  </si>
  <si>
    <t>LOGISTIKKFAGET*</t>
  </si>
  <si>
    <t>PRODUKSJONSTEKNIKKFAGET*</t>
  </si>
  <si>
    <t>SALGSFAGET*</t>
  </si>
  <si>
    <t>KOKKFAGET*</t>
  </si>
  <si>
    <t>ERNÆRINGSKOKKFAGET*</t>
  </si>
  <si>
    <t>Søkertall på sluttkompetanse</t>
  </si>
  <si>
    <t>Sum søkere</t>
  </si>
  <si>
    <t>Ønsket sluttkompetanse</t>
  </si>
  <si>
    <t>Antall søkere</t>
  </si>
  <si>
    <t>Antall søkere i prosent</t>
  </si>
  <si>
    <t>Endring i prosentpoeng fra 23-24 til 24-25</t>
  </si>
  <si>
    <t xml:space="preserve">Søkertall på sluttkompetanse fordelt på utdanningsprogram videregående opplæring for voksne </t>
  </si>
  <si>
    <t>Nettskolen</t>
  </si>
  <si>
    <t>Årstimer ordinært for ungdom</t>
  </si>
  <si>
    <t>Antall voksne deltakere</t>
  </si>
  <si>
    <t>Fellesfag yrkesfag</t>
  </si>
  <si>
    <t>Matematikk 1P-Y</t>
  </si>
  <si>
    <t>84 timer</t>
  </si>
  <si>
    <t>Engelsk</t>
  </si>
  <si>
    <t>140 timer</t>
  </si>
  <si>
    <t>Naturfag (NAT100*)</t>
  </si>
  <si>
    <t>56 timer</t>
  </si>
  <si>
    <t>Samfunnskunnskap (SAK1001)</t>
  </si>
  <si>
    <t>Norsk (NOR1262/NOR1418)</t>
  </si>
  <si>
    <t>112 timer</t>
  </si>
  <si>
    <t>Matematikk 2P-Y</t>
  </si>
  <si>
    <t>Historie</t>
  </si>
  <si>
    <t>Naturfag</t>
  </si>
  <si>
    <t xml:space="preserve">Norsk </t>
  </si>
  <si>
    <t>281 timer</t>
  </si>
  <si>
    <t>Norsk</t>
  </si>
  <si>
    <t>393 timer</t>
  </si>
  <si>
    <t xml:space="preserve">Samfunnskunnskap </t>
  </si>
  <si>
    <t>Matematikk</t>
  </si>
  <si>
    <t>224 timer</t>
  </si>
  <si>
    <t>Søkertall for skoleåret 2024-2025 - 6. mars</t>
  </si>
  <si>
    <t>Namdalen</t>
  </si>
  <si>
    <t>Tr.sørvest</t>
  </si>
  <si>
    <t>Tr. sør</t>
  </si>
  <si>
    <t>Tr. Sørvest</t>
  </si>
  <si>
    <t>Agronom (voksenagronom)</t>
  </si>
  <si>
    <t>*modulstrukturert læreplan fra høsten 2024</t>
  </si>
  <si>
    <t>GARTNERFAGET (Voksengartner)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</si>
</sst>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C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i/>
      <sz val="11"/>
      <color theme="0" tint="-0.249977111117893"/>
      <name val="Calibri"/>
      <family val="2"/>
    </font>
    <font>
      <i/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9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8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10" borderId="1" xfId="0" applyFont="1" applyFill="1" applyBorder="1" applyAlignment="1">
      <alignment horizontal="center"/>
    </xf>
    <xf numFmtId="0" fontId="8" fillId="0" borderId="2" xfId="0" applyFont="1" applyBorder="1"/>
    <xf numFmtId="0" fontId="5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5" fillId="5" borderId="1" xfId="0" applyFont="1" applyFill="1" applyBorder="1"/>
    <xf numFmtId="0" fontId="10" fillId="1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0" xfId="0" applyFont="1"/>
    <xf numFmtId="0" fontId="11" fillId="4" borderId="2" xfId="0" applyFont="1" applyFill="1" applyBorder="1"/>
    <xf numFmtId="0" fontId="11" fillId="0" borderId="2" xfId="0" applyFont="1" applyBorder="1"/>
    <xf numFmtId="0" fontId="11" fillId="3" borderId="2" xfId="0" applyFont="1" applyFill="1" applyBorder="1"/>
    <xf numFmtId="0" fontId="14" fillId="5" borderId="1" xfId="0" applyFont="1" applyFill="1" applyBorder="1" applyAlignment="1">
      <alignment horizontal="center"/>
    </xf>
    <xf numFmtId="0" fontId="15" fillId="0" borderId="0" xfId="0" applyFont="1"/>
    <xf numFmtId="0" fontId="15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2" xfId="0" applyFont="1" applyBorder="1"/>
    <xf numFmtId="0" fontId="15" fillId="0" borderId="2" xfId="0" applyFont="1" applyBorder="1"/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3" xfId="2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3" fillId="0" borderId="15" xfId="0" applyFont="1" applyBorder="1"/>
    <xf numFmtId="0" fontId="11" fillId="4" borderId="16" xfId="0" applyFont="1" applyFill="1" applyBorder="1"/>
    <xf numFmtId="0" fontId="13" fillId="0" borderId="16" xfId="0" applyFont="1" applyBorder="1"/>
    <xf numFmtId="0" fontId="9" fillId="5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11" borderId="15" xfId="0" applyFont="1" applyFill="1" applyBorder="1"/>
    <xf numFmtId="0" fontId="8" fillId="11" borderId="6" xfId="0" applyFont="1" applyFill="1" applyBorder="1"/>
    <xf numFmtId="0" fontId="8" fillId="11" borderId="11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/>
    </xf>
    <xf numFmtId="0" fontId="16" fillId="13" borderId="19" xfId="0" applyFont="1" applyFill="1" applyBorder="1"/>
    <xf numFmtId="0" fontId="5" fillId="4" borderId="2" xfId="0" applyFont="1" applyFill="1" applyBorder="1"/>
    <xf numFmtId="0" fontId="8" fillId="5" borderId="2" xfId="0" applyFont="1" applyFill="1" applyBorder="1"/>
    <xf numFmtId="0" fontId="8" fillId="5" borderId="20" xfId="0" applyFont="1" applyFill="1" applyBorder="1"/>
    <xf numFmtId="0" fontId="5" fillId="6" borderId="2" xfId="0" applyFont="1" applyFill="1" applyBorder="1"/>
    <xf numFmtId="0" fontId="5" fillId="4" borderId="5" xfId="0" applyFont="1" applyFill="1" applyBorder="1"/>
    <xf numFmtId="0" fontId="8" fillId="5" borderId="5" xfId="0" applyFont="1" applyFill="1" applyBorder="1"/>
    <xf numFmtId="0" fontId="5" fillId="0" borderId="5" xfId="0" applyFont="1" applyBorder="1"/>
    <xf numFmtId="0" fontId="5" fillId="6" borderId="5" xfId="0" applyFont="1" applyFill="1" applyBorder="1"/>
    <xf numFmtId="0" fontId="8" fillId="0" borderId="5" xfId="0" applyFont="1" applyBorder="1"/>
    <xf numFmtId="0" fontId="8" fillId="5" borderId="13" xfId="0" applyFont="1" applyFill="1" applyBorder="1"/>
    <xf numFmtId="0" fontId="8" fillId="0" borderId="21" xfId="0" applyFont="1" applyBorder="1"/>
    <xf numFmtId="0" fontId="17" fillId="5" borderId="2" xfId="0" applyFont="1" applyFill="1" applyBorder="1"/>
    <xf numFmtId="10" fontId="5" fillId="4" borderId="1" xfId="1" applyNumberFormat="1" applyFont="1" applyFill="1" applyBorder="1"/>
    <xf numFmtId="10" fontId="8" fillId="5" borderId="1" xfId="1" applyNumberFormat="1" applyFont="1" applyFill="1" applyBorder="1"/>
    <xf numFmtId="164" fontId="5" fillId="6" borderId="1" xfId="1" applyNumberFormat="1" applyFont="1" applyFill="1" applyBorder="1"/>
    <xf numFmtId="10" fontId="5" fillId="6" borderId="1" xfId="1" applyNumberFormat="1" applyFont="1" applyFill="1" applyBorder="1"/>
    <xf numFmtId="164" fontId="8" fillId="5" borderId="1" xfId="1" applyNumberFormat="1" applyFont="1" applyFill="1" applyBorder="1"/>
    <xf numFmtId="10" fontId="8" fillId="0" borderId="1" xfId="0" applyNumberFormat="1" applyFont="1" applyBorder="1"/>
    <xf numFmtId="0" fontId="3" fillId="0" borderId="0" xfId="0" applyFont="1"/>
    <xf numFmtId="0" fontId="17" fillId="4" borderId="13" xfId="0" applyFont="1" applyFill="1" applyBorder="1"/>
    <xf numFmtId="0" fontId="17" fillId="5" borderId="13" xfId="0" applyFont="1" applyFill="1" applyBorder="1"/>
    <xf numFmtId="0" fontId="17" fillId="6" borderId="13" xfId="0" applyFont="1" applyFill="1" applyBorder="1"/>
    <xf numFmtId="0" fontId="17" fillId="0" borderId="13" xfId="0" applyFont="1" applyBorder="1"/>
    <xf numFmtId="0" fontId="5" fillId="4" borderId="16" xfId="0" applyFont="1" applyFill="1" applyBorder="1"/>
    <xf numFmtId="0" fontId="17" fillId="4" borderId="17" xfId="0" applyFont="1" applyFill="1" applyBorder="1"/>
    <xf numFmtId="0" fontId="5" fillId="4" borderId="18" xfId="0" applyFont="1" applyFill="1" applyBorder="1"/>
    <xf numFmtId="10" fontId="5" fillId="4" borderId="4" xfId="1" applyNumberFormat="1" applyFont="1" applyFill="1" applyBorder="1"/>
    <xf numFmtId="0" fontId="6" fillId="0" borderId="6" xfId="0" applyFont="1" applyBorder="1"/>
    <xf numFmtId="0" fontId="6" fillId="0" borderId="22" xfId="0" applyFont="1" applyBorder="1"/>
    <xf numFmtId="0" fontId="6" fillId="0" borderId="23" xfId="0" applyFont="1" applyBorder="1"/>
    <xf numFmtId="0" fontId="8" fillId="4" borderId="7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" fillId="7" borderId="27" xfId="0" applyFont="1" applyFill="1" applyBorder="1"/>
    <xf numFmtId="0" fontId="3" fillId="0" borderId="27" xfId="0" applyFont="1" applyBorder="1" applyAlignment="1">
      <alignment horizontal="left"/>
    </xf>
    <xf numFmtId="0" fontId="3" fillId="0" borderId="27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8" fillId="0" borderId="15" xfId="0" applyFont="1" applyBorder="1" applyAlignment="1">
      <alignment wrapText="1"/>
    </xf>
    <xf numFmtId="10" fontId="7" fillId="5" borderId="1" xfId="1" applyNumberFormat="1" applyFont="1" applyFill="1" applyBorder="1"/>
    <xf numFmtId="10" fontId="7" fillId="0" borderId="1" xfId="0" applyNumberFormat="1" applyFont="1" applyBorder="1"/>
    <xf numFmtId="10" fontId="5" fillId="12" borderId="1" xfId="1" applyNumberFormat="1" applyFont="1" applyFill="1" applyBorder="1"/>
    <xf numFmtId="0" fontId="14" fillId="4" borderId="2" xfId="0" applyFont="1" applyFill="1" applyBorder="1"/>
    <xf numFmtId="0" fontId="16" fillId="0" borderId="26" xfId="0" applyFont="1" applyBorder="1" applyAlignment="1">
      <alignment horizontal="right"/>
    </xf>
    <xf numFmtId="0" fontId="9" fillId="5" borderId="23" xfId="0" applyFont="1" applyFill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5" fillId="0" borderId="8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</cellXfs>
  <cellStyles count="3">
    <cellStyle name="God" xfId="2" builtinId="26"/>
    <cellStyle name="Normal" xfId="0" builtinId="0"/>
    <cellStyle name="Pros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zoomScale="120" zoomScaleNormal="120" workbookViewId="0">
      <selection activeCell="A26" sqref="A26"/>
    </sheetView>
  </sheetViews>
  <sheetFormatPr baseColWidth="10" defaultColWidth="8.85546875" defaultRowHeight="15" x14ac:dyDescent="0.25"/>
  <cols>
    <col min="1" max="1" width="55.7109375" bestFit="1" customWidth="1"/>
    <col min="2" max="3" width="7.7109375" bestFit="1" customWidth="1"/>
    <col min="6" max="6" width="16.42578125" customWidth="1"/>
  </cols>
  <sheetData>
    <row r="1" spans="1:8" ht="48" thickBot="1" x14ac:dyDescent="0.3">
      <c r="A1" s="94" t="s">
        <v>177</v>
      </c>
      <c r="B1" s="104" t="s">
        <v>174</v>
      </c>
      <c r="C1" s="105"/>
      <c r="D1" s="104" t="s">
        <v>175</v>
      </c>
      <c r="E1" s="105"/>
      <c r="F1" s="106" t="s">
        <v>176</v>
      </c>
    </row>
    <row r="2" spans="1:8" ht="15.75" thickBot="1" x14ac:dyDescent="0.3">
      <c r="A2" s="74"/>
      <c r="B2" s="75" t="s">
        <v>0</v>
      </c>
      <c r="C2" s="73" t="s">
        <v>1</v>
      </c>
      <c r="D2" s="73" t="s">
        <v>0</v>
      </c>
      <c r="E2" s="73" t="s">
        <v>1</v>
      </c>
      <c r="F2" s="107"/>
    </row>
    <row r="3" spans="1:8" x14ac:dyDescent="0.25">
      <c r="A3" s="69" t="s">
        <v>2</v>
      </c>
      <c r="B3" s="70">
        <v>272</v>
      </c>
      <c r="C3" s="71">
        <v>219</v>
      </c>
      <c r="D3" s="72">
        <f>B3/$B$21</f>
        <v>0.24285714285714285</v>
      </c>
      <c r="E3" s="72">
        <f>C3/$C$21</f>
        <v>0.1990909090909091</v>
      </c>
      <c r="F3" s="72">
        <f>D3-E3</f>
        <v>4.3766233766233759E-2</v>
      </c>
    </row>
    <row r="4" spans="1:8" x14ac:dyDescent="0.25">
      <c r="A4" s="46" t="s">
        <v>3</v>
      </c>
      <c r="B4" s="65">
        <v>1</v>
      </c>
      <c r="C4" s="50">
        <v>2</v>
      </c>
      <c r="D4" s="58">
        <f>B4/$B$21</f>
        <v>8.9285714285714283E-4</v>
      </c>
      <c r="E4" s="58">
        <f>C4/$C$21</f>
        <v>1.8181818181818182E-3</v>
      </c>
      <c r="F4" s="58">
        <f t="shared" ref="F4:F7" si="0">D4-E4</f>
        <v>-9.2532467532467535E-4</v>
      </c>
    </row>
    <row r="5" spans="1:8" x14ac:dyDescent="0.25">
      <c r="A5" s="46" t="s">
        <v>4</v>
      </c>
      <c r="B5" s="65">
        <v>1</v>
      </c>
      <c r="C5" s="50"/>
      <c r="D5" s="58">
        <f>B5/$B$21</f>
        <v>8.9285714285714283E-4</v>
      </c>
      <c r="E5" s="58">
        <f>C5/$C$21</f>
        <v>0</v>
      </c>
      <c r="F5" s="58">
        <f t="shared" si="0"/>
        <v>8.9285714285714283E-4</v>
      </c>
    </row>
    <row r="6" spans="1:8" x14ac:dyDescent="0.25">
      <c r="A6" s="46" t="s">
        <v>5</v>
      </c>
      <c r="B6" s="65">
        <v>4</v>
      </c>
      <c r="C6" s="50">
        <v>2</v>
      </c>
      <c r="D6" s="58">
        <f>B6/$B$21</f>
        <v>3.5714285714285713E-3</v>
      </c>
      <c r="E6" s="58">
        <f>C6/$C$21</f>
        <v>1.8181818181818182E-3</v>
      </c>
      <c r="F6" s="58">
        <f t="shared" si="0"/>
        <v>1.7532467532467531E-3</v>
      </c>
    </row>
    <row r="7" spans="1:8" x14ac:dyDescent="0.25">
      <c r="A7" s="47" t="s">
        <v>6</v>
      </c>
      <c r="B7" s="55">
        <f>SUM(B3:B6)</f>
        <v>278</v>
      </c>
      <c r="C7" s="51">
        <f>SUM(C3:C6)</f>
        <v>223</v>
      </c>
      <c r="D7" s="59">
        <f>B7/$B$21</f>
        <v>0.24821428571428572</v>
      </c>
      <c r="E7" s="59">
        <f>C7/$C$21</f>
        <v>0.20272727272727273</v>
      </c>
      <c r="F7" s="97">
        <f t="shared" si="0"/>
        <v>4.5487012987012992E-2</v>
      </c>
    </row>
    <row r="8" spans="1:8" x14ac:dyDescent="0.25">
      <c r="A8" s="48"/>
      <c r="B8" s="66"/>
      <c r="C8" s="52"/>
      <c r="D8" s="13"/>
      <c r="E8" s="6"/>
      <c r="F8" s="6"/>
    </row>
    <row r="9" spans="1:8" x14ac:dyDescent="0.25">
      <c r="A9" s="49" t="s">
        <v>7</v>
      </c>
      <c r="B9" s="67">
        <v>56</v>
      </c>
      <c r="C9" s="53">
        <v>84</v>
      </c>
      <c r="D9" s="60">
        <f t="shared" ref="D9:D19" si="1">B9/$B$21</f>
        <v>0.05</v>
      </c>
      <c r="E9" s="61">
        <f t="shared" ref="E9:E19" si="2">C9/$C$21</f>
        <v>7.636363636363637E-2</v>
      </c>
      <c r="F9" s="61">
        <f t="shared" ref="F9:F19" si="3">D9-E9</f>
        <v>-2.6363636363636367E-2</v>
      </c>
      <c r="H9" s="64"/>
    </row>
    <row r="10" spans="1:8" x14ac:dyDescent="0.25">
      <c r="A10" s="49" t="s">
        <v>8</v>
      </c>
      <c r="B10" s="67">
        <v>51</v>
      </c>
      <c r="C10" s="53">
        <v>53</v>
      </c>
      <c r="D10" s="60">
        <f t="shared" si="1"/>
        <v>4.5535714285714284E-2</v>
      </c>
      <c r="E10" s="61">
        <f t="shared" si="2"/>
        <v>4.818181818181818E-2</v>
      </c>
      <c r="F10" s="61">
        <f t="shared" si="3"/>
        <v>-2.6461038961038963E-3</v>
      </c>
    </row>
    <row r="11" spans="1:8" x14ac:dyDescent="0.25">
      <c r="A11" s="49" t="s">
        <v>9</v>
      </c>
      <c r="B11" s="67">
        <v>448</v>
      </c>
      <c r="C11" s="53">
        <v>518</v>
      </c>
      <c r="D11" s="60">
        <f t="shared" si="1"/>
        <v>0.4</v>
      </c>
      <c r="E11" s="61">
        <f t="shared" si="2"/>
        <v>0.47090909090909089</v>
      </c>
      <c r="F11" s="61">
        <f t="shared" si="3"/>
        <v>-7.0909090909090866E-2</v>
      </c>
    </row>
    <row r="12" spans="1:8" x14ac:dyDescent="0.25">
      <c r="A12" s="49" t="s">
        <v>10</v>
      </c>
      <c r="B12" s="67">
        <v>45</v>
      </c>
      <c r="C12" s="53">
        <v>22</v>
      </c>
      <c r="D12" s="60">
        <f t="shared" si="1"/>
        <v>4.0178571428571432E-2</v>
      </c>
      <c r="E12" s="61">
        <f t="shared" si="2"/>
        <v>0.02</v>
      </c>
      <c r="F12" s="61">
        <f t="shared" si="3"/>
        <v>2.0178571428571431E-2</v>
      </c>
    </row>
    <row r="13" spans="1:8" x14ac:dyDescent="0.25">
      <c r="A13" s="49" t="s">
        <v>11</v>
      </c>
      <c r="B13" s="67">
        <v>32</v>
      </c>
      <c r="C13" s="53">
        <v>50</v>
      </c>
      <c r="D13" s="60">
        <f t="shared" si="1"/>
        <v>2.8571428571428571E-2</v>
      </c>
      <c r="E13" s="61">
        <f t="shared" si="2"/>
        <v>4.5454545454545456E-2</v>
      </c>
      <c r="F13" s="61">
        <f t="shared" si="3"/>
        <v>-1.6883116883116885E-2</v>
      </c>
    </row>
    <row r="14" spans="1:8" x14ac:dyDescent="0.25">
      <c r="A14" s="49" t="s">
        <v>12</v>
      </c>
      <c r="B14" s="67">
        <v>123</v>
      </c>
      <c r="C14" s="53">
        <v>87</v>
      </c>
      <c r="D14" s="60">
        <f t="shared" si="1"/>
        <v>0.10982142857142857</v>
      </c>
      <c r="E14" s="61">
        <f t="shared" si="2"/>
        <v>7.9090909090909087E-2</v>
      </c>
      <c r="F14" s="61">
        <f t="shared" si="3"/>
        <v>3.0730519480519483E-2</v>
      </c>
    </row>
    <row r="15" spans="1:8" x14ac:dyDescent="0.25">
      <c r="A15" s="49" t="s">
        <v>13</v>
      </c>
      <c r="B15" s="67">
        <v>42</v>
      </c>
      <c r="C15" s="53">
        <v>37</v>
      </c>
      <c r="D15" s="60">
        <f t="shared" si="1"/>
        <v>3.7499999999999999E-2</v>
      </c>
      <c r="E15" s="61">
        <f t="shared" si="2"/>
        <v>3.3636363636363638E-2</v>
      </c>
      <c r="F15" s="61">
        <f t="shared" si="3"/>
        <v>3.8636363636363608E-3</v>
      </c>
    </row>
    <row r="16" spans="1:8" x14ac:dyDescent="0.25">
      <c r="A16" s="49" t="s">
        <v>14</v>
      </c>
      <c r="B16" s="67">
        <v>17</v>
      </c>
      <c r="C16" s="53">
        <v>16</v>
      </c>
      <c r="D16" s="60">
        <f t="shared" si="1"/>
        <v>1.5178571428571428E-2</v>
      </c>
      <c r="E16" s="61">
        <f t="shared" si="2"/>
        <v>1.4545454545454545E-2</v>
      </c>
      <c r="F16" s="61">
        <f t="shared" si="3"/>
        <v>6.3311688311688298E-4</v>
      </c>
    </row>
    <row r="17" spans="1:6" x14ac:dyDescent="0.25">
      <c r="A17" s="49" t="s">
        <v>15</v>
      </c>
      <c r="B17" s="67">
        <v>5</v>
      </c>
      <c r="C17" s="53">
        <v>2</v>
      </c>
      <c r="D17" s="60">
        <f t="shared" si="1"/>
        <v>4.464285714285714E-3</v>
      </c>
      <c r="E17" s="61">
        <f t="shared" si="2"/>
        <v>1.8181818181818182E-3</v>
      </c>
      <c r="F17" s="61">
        <f t="shared" si="3"/>
        <v>2.6461038961038959E-3</v>
      </c>
    </row>
    <row r="18" spans="1:6" x14ac:dyDescent="0.25">
      <c r="A18" s="49" t="s">
        <v>16</v>
      </c>
      <c r="B18" s="67">
        <v>23</v>
      </c>
      <c r="C18" s="53">
        <v>8</v>
      </c>
      <c r="D18" s="60">
        <f t="shared" si="1"/>
        <v>2.0535714285714286E-2</v>
      </c>
      <c r="E18" s="61">
        <f t="shared" si="2"/>
        <v>7.2727272727272727E-3</v>
      </c>
      <c r="F18" s="61">
        <f t="shared" si="3"/>
        <v>1.3262987012987013E-2</v>
      </c>
    </row>
    <row r="19" spans="1:6" x14ac:dyDescent="0.25">
      <c r="A19" s="57" t="s">
        <v>6</v>
      </c>
      <c r="B19" s="55">
        <f>SUM(B9:B18)</f>
        <v>842</v>
      </c>
      <c r="C19" s="51">
        <f>SUM(C9:C18)</f>
        <v>877</v>
      </c>
      <c r="D19" s="62">
        <f t="shared" si="1"/>
        <v>0.75178571428571428</v>
      </c>
      <c r="E19" s="59">
        <f t="shared" si="2"/>
        <v>0.79727272727272724</v>
      </c>
      <c r="F19" s="95">
        <f t="shared" si="3"/>
        <v>-4.5487012987012965E-2</v>
      </c>
    </row>
    <row r="20" spans="1:6" x14ac:dyDescent="0.25">
      <c r="A20" s="1"/>
      <c r="B20" s="68"/>
      <c r="C20" s="52"/>
      <c r="D20" s="6"/>
      <c r="E20" s="6"/>
      <c r="F20" s="6"/>
    </row>
    <row r="21" spans="1:6" ht="15.75" thickBot="1" x14ac:dyDescent="0.3">
      <c r="A21" s="10" t="s">
        <v>17</v>
      </c>
      <c r="B21" s="56">
        <f>SUM(B7+B19)</f>
        <v>1120</v>
      </c>
      <c r="C21" s="54">
        <f>SUM(C7+C19)</f>
        <v>1100</v>
      </c>
      <c r="D21" s="63">
        <f>D19+D7</f>
        <v>1</v>
      </c>
      <c r="E21" s="63">
        <f>E19+E7</f>
        <v>1</v>
      </c>
      <c r="F21" s="96">
        <f>F19+F7</f>
        <v>0</v>
      </c>
    </row>
    <row r="22" spans="1:6" x14ac:dyDescent="0.25">
      <c r="A22" s="1"/>
      <c r="B22" s="1"/>
      <c r="C22" s="1"/>
      <c r="D22" s="1"/>
    </row>
    <row r="23" spans="1:6" x14ac:dyDescent="0.25">
      <c r="A23" s="1"/>
      <c r="B23" s="1"/>
      <c r="C23" s="1"/>
      <c r="D23" s="1"/>
    </row>
    <row r="24" spans="1:6" x14ac:dyDescent="0.25">
      <c r="A24" s="2" t="s">
        <v>201</v>
      </c>
      <c r="B24" s="1"/>
      <c r="C24" s="1"/>
      <c r="D24" s="1"/>
    </row>
  </sheetData>
  <mergeCells count="3">
    <mergeCell ref="B1:C1"/>
    <mergeCell ref="D1:E1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58F9-7058-4097-ADFF-DDCBAE5B19D4}">
  <dimension ref="A1:J95"/>
  <sheetViews>
    <sheetView tabSelected="1" workbookViewId="0">
      <selection activeCell="M17" sqref="M17"/>
    </sheetView>
  </sheetViews>
  <sheetFormatPr baseColWidth="10" defaultRowHeight="15" x14ac:dyDescent="0.25"/>
  <cols>
    <col min="1" max="1" width="26.5703125" style="17" customWidth="1"/>
    <col min="2" max="2" width="45.28515625" style="17" customWidth="1"/>
    <col min="4" max="4" width="15.7109375" bestFit="1" customWidth="1"/>
    <col min="5" max="5" width="15.28515625" bestFit="1" customWidth="1"/>
    <col min="6" max="6" width="13.28515625" bestFit="1" customWidth="1"/>
    <col min="7" max="7" width="11.7109375" bestFit="1" customWidth="1"/>
    <col min="8" max="8" width="19.7109375" bestFit="1" customWidth="1"/>
    <col min="9" max="9" width="11.85546875" bestFit="1" customWidth="1"/>
  </cols>
  <sheetData>
    <row r="1" spans="1:10" ht="15.75" thickBot="1" x14ac:dyDescent="0.3">
      <c r="A1" s="40" t="s">
        <v>71</v>
      </c>
      <c r="B1" s="45" t="s">
        <v>173</v>
      </c>
      <c r="C1" s="41" t="s">
        <v>72</v>
      </c>
      <c r="D1" s="42" t="s">
        <v>202</v>
      </c>
      <c r="E1" s="43" t="s">
        <v>19</v>
      </c>
      <c r="F1" s="43" t="s">
        <v>22</v>
      </c>
      <c r="G1" s="43" t="s">
        <v>204</v>
      </c>
      <c r="H1" s="43" t="s">
        <v>205</v>
      </c>
      <c r="I1" s="43" t="s">
        <v>21</v>
      </c>
      <c r="J1" s="44" t="s">
        <v>18</v>
      </c>
    </row>
    <row r="2" spans="1:10" x14ac:dyDescent="0.25">
      <c r="A2" s="34" t="s">
        <v>73</v>
      </c>
      <c r="B2" s="35" t="s">
        <v>74</v>
      </c>
      <c r="C2" s="36">
        <f>SUM(D2:J2)</f>
        <v>2</v>
      </c>
      <c r="D2" s="37"/>
      <c r="E2" s="38"/>
      <c r="F2" s="38"/>
      <c r="G2" s="38"/>
      <c r="H2" s="38"/>
      <c r="I2" s="39"/>
      <c r="J2" s="39">
        <v>2</v>
      </c>
    </row>
    <row r="3" spans="1:10" x14ac:dyDescent="0.25">
      <c r="A3" s="18" t="s">
        <v>73</v>
      </c>
      <c r="B3" s="25" t="s">
        <v>75</v>
      </c>
      <c r="C3" s="30">
        <f t="shared" ref="C3:C5" si="0">SUM(D3:J3)</f>
        <v>4</v>
      </c>
      <c r="D3" s="27">
        <v>1</v>
      </c>
      <c r="E3" s="15"/>
      <c r="F3" s="15">
        <v>1</v>
      </c>
      <c r="G3" s="15"/>
      <c r="H3" s="15"/>
      <c r="I3" s="11"/>
      <c r="J3" s="11">
        <v>2</v>
      </c>
    </row>
    <row r="4" spans="1:10" x14ac:dyDescent="0.25">
      <c r="A4" s="18" t="s">
        <v>73</v>
      </c>
      <c r="B4" s="25" t="s">
        <v>76</v>
      </c>
      <c r="C4" s="30">
        <f t="shared" si="0"/>
        <v>1</v>
      </c>
      <c r="D4" s="27"/>
      <c r="E4" s="15"/>
      <c r="F4" s="15"/>
      <c r="G4" s="15"/>
      <c r="H4" s="15"/>
      <c r="I4" s="11"/>
      <c r="J4" s="11">
        <v>1</v>
      </c>
    </row>
    <row r="5" spans="1:10" x14ac:dyDescent="0.25">
      <c r="A5" s="18" t="s">
        <v>73</v>
      </c>
      <c r="B5" s="25" t="s">
        <v>77</v>
      </c>
      <c r="C5" s="30">
        <f t="shared" si="0"/>
        <v>1</v>
      </c>
      <c r="D5" s="27"/>
      <c r="E5" s="15"/>
      <c r="F5" s="15"/>
      <c r="G5" s="15"/>
      <c r="H5" s="15">
        <v>1</v>
      </c>
      <c r="I5" s="11"/>
      <c r="J5" s="11"/>
    </row>
    <row r="6" spans="1:10" x14ac:dyDescent="0.25">
      <c r="A6" s="18" t="s">
        <v>73</v>
      </c>
      <c r="B6" s="25" t="s">
        <v>78</v>
      </c>
      <c r="C6" s="30">
        <f>SUM(D6:J6)</f>
        <v>1</v>
      </c>
      <c r="D6" s="27"/>
      <c r="E6" s="15"/>
      <c r="F6" s="15"/>
      <c r="G6" s="15">
        <v>1</v>
      </c>
      <c r="H6" s="15"/>
      <c r="I6" s="11"/>
      <c r="J6" s="11"/>
    </row>
    <row r="7" spans="1:10" x14ac:dyDescent="0.25">
      <c r="A7" s="18" t="s">
        <v>73</v>
      </c>
      <c r="B7" s="25" t="s">
        <v>159</v>
      </c>
      <c r="C7" s="31">
        <f>SUM(D7:J7)</f>
        <v>8</v>
      </c>
      <c r="D7" s="27">
        <v>2</v>
      </c>
      <c r="E7" s="15">
        <v>2</v>
      </c>
      <c r="F7" s="15">
        <v>2</v>
      </c>
      <c r="G7" s="15">
        <v>1</v>
      </c>
      <c r="H7" s="15"/>
      <c r="I7" s="11"/>
      <c r="J7" s="11">
        <v>1</v>
      </c>
    </row>
    <row r="8" spans="1:10" x14ac:dyDescent="0.25">
      <c r="A8" s="18" t="s">
        <v>73</v>
      </c>
      <c r="B8" s="25" t="s">
        <v>79</v>
      </c>
      <c r="C8" s="30">
        <f>SUM(D8:J8)</f>
        <v>1</v>
      </c>
      <c r="D8" s="27"/>
      <c r="E8" s="15"/>
      <c r="F8" s="15"/>
      <c r="G8" s="15"/>
      <c r="H8" s="15"/>
      <c r="I8" s="11"/>
      <c r="J8" s="11">
        <v>1</v>
      </c>
    </row>
    <row r="9" spans="1:10" x14ac:dyDescent="0.25">
      <c r="A9" s="18" t="s">
        <v>73</v>
      </c>
      <c r="B9" s="25" t="s">
        <v>80</v>
      </c>
      <c r="C9" s="30">
        <f t="shared" ref="C9:C12" si="1">SUM(D9:J9)</f>
        <v>1</v>
      </c>
      <c r="D9" s="27"/>
      <c r="E9" s="15"/>
      <c r="F9" s="15"/>
      <c r="G9" s="15"/>
      <c r="H9" s="15"/>
      <c r="I9" s="11"/>
      <c r="J9" s="11">
        <v>1</v>
      </c>
    </row>
    <row r="10" spans="1:10" x14ac:dyDescent="0.25">
      <c r="A10" s="18" t="s">
        <v>73</v>
      </c>
      <c r="B10" s="25" t="s">
        <v>81</v>
      </c>
      <c r="C10" s="30">
        <f t="shared" si="1"/>
        <v>1</v>
      </c>
      <c r="D10" s="27"/>
      <c r="E10" s="15"/>
      <c r="F10" s="15"/>
      <c r="G10" s="15"/>
      <c r="H10" s="15"/>
      <c r="I10" s="11"/>
      <c r="J10" s="11">
        <v>1</v>
      </c>
    </row>
    <row r="11" spans="1:10" x14ac:dyDescent="0.25">
      <c r="A11" s="18" t="s">
        <v>73</v>
      </c>
      <c r="B11" s="25" t="s">
        <v>82</v>
      </c>
      <c r="C11" s="30">
        <f t="shared" si="1"/>
        <v>1</v>
      </c>
      <c r="D11" s="27"/>
      <c r="E11" s="15">
        <v>1</v>
      </c>
      <c r="F11" s="15"/>
      <c r="G11" s="15"/>
      <c r="H11" s="15"/>
      <c r="I11" s="11"/>
      <c r="J11" s="11"/>
    </row>
    <row r="12" spans="1:10" x14ac:dyDescent="0.25">
      <c r="A12" s="18" t="s">
        <v>73</v>
      </c>
      <c r="B12" s="25" t="s">
        <v>160</v>
      </c>
      <c r="C12" s="31">
        <f t="shared" si="1"/>
        <v>2</v>
      </c>
      <c r="D12" s="27"/>
      <c r="E12" s="15">
        <v>1</v>
      </c>
      <c r="F12" s="15"/>
      <c r="G12" s="15"/>
      <c r="H12" s="15"/>
      <c r="I12" s="11">
        <v>1</v>
      </c>
      <c r="J12" s="11"/>
    </row>
    <row r="13" spans="1:10" x14ac:dyDescent="0.25">
      <c r="A13" s="18" t="s">
        <v>73</v>
      </c>
      <c r="B13" s="25" t="s">
        <v>83</v>
      </c>
      <c r="C13" s="30">
        <f t="shared" ref="C13:C26" si="2">SUM(D13:J13)</f>
        <v>1</v>
      </c>
      <c r="D13" s="27"/>
      <c r="E13" s="15">
        <v>1</v>
      </c>
      <c r="F13" s="15"/>
      <c r="G13" s="15"/>
      <c r="H13" s="15"/>
      <c r="I13" s="11"/>
      <c r="J13" s="11"/>
    </row>
    <row r="14" spans="1:10" x14ac:dyDescent="0.25">
      <c r="A14" s="18" t="s">
        <v>73</v>
      </c>
      <c r="B14" s="25" t="s">
        <v>161</v>
      </c>
      <c r="C14" s="30">
        <f t="shared" si="2"/>
        <v>6</v>
      </c>
      <c r="D14" s="27"/>
      <c r="E14" s="15"/>
      <c r="F14" s="15"/>
      <c r="G14" s="15"/>
      <c r="H14" s="15"/>
      <c r="I14" s="11"/>
      <c r="J14" s="11">
        <v>6</v>
      </c>
    </row>
    <row r="15" spans="1:10" x14ac:dyDescent="0.25">
      <c r="A15" s="18" t="s">
        <v>73</v>
      </c>
      <c r="B15" s="25" t="s">
        <v>162</v>
      </c>
      <c r="C15" s="31">
        <f t="shared" si="2"/>
        <v>8</v>
      </c>
      <c r="D15" s="27"/>
      <c r="E15" s="15">
        <v>3</v>
      </c>
      <c r="F15" s="15"/>
      <c r="G15" s="15">
        <v>1</v>
      </c>
      <c r="H15" s="15">
        <v>1</v>
      </c>
      <c r="I15" s="11"/>
      <c r="J15" s="11">
        <v>3</v>
      </c>
    </row>
    <row r="16" spans="1:10" x14ac:dyDescent="0.25">
      <c r="A16" s="18" t="s">
        <v>73</v>
      </c>
      <c r="B16" s="25" t="s">
        <v>84</v>
      </c>
      <c r="C16" s="31">
        <f t="shared" si="2"/>
        <v>4</v>
      </c>
      <c r="D16" s="27"/>
      <c r="E16" s="15">
        <v>1</v>
      </c>
      <c r="F16" s="15"/>
      <c r="G16" s="15">
        <v>2</v>
      </c>
      <c r="H16" s="15"/>
      <c r="I16" s="11"/>
      <c r="J16" s="11">
        <v>1</v>
      </c>
    </row>
    <row r="17" spans="1:10" x14ac:dyDescent="0.25">
      <c r="A17" s="18" t="s">
        <v>73</v>
      </c>
      <c r="B17" s="25" t="s">
        <v>85</v>
      </c>
      <c r="C17" s="31">
        <f t="shared" si="2"/>
        <v>14</v>
      </c>
      <c r="D17" s="27"/>
      <c r="E17" s="15">
        <v>2</v>
      </c>
      <c r="F17" s="15">
        <v>2</v>
      </c>
      <c r="G17" s="15">
        <v>2</v>
      </c>
      <c r="H17" s="15">
        <v>1</v>
      </c>
      <c r="I17" s="11"/>
      <c r="J17" s="11">
        <v>7</v>
      </c>
    </row>
    <row r="18" spans="1:10" x14ac:dyDescent="0.25">
      <c r="A18" s="18" t="s">
        <v>86</v>
      </c>
      <c r="B18" s="25" t="s">
        <v>87</v>
      </c>
      <c r="C18" s="30">
        <f t="shared" si="2"/>
        <v>6</v>
      </c>
      <c r="D18" s="27"/>
      <c r="E18" s="15"/>
      <c r="F18" s="15">
        <v>2</v>
      </c>
      <c r="G18" s="15">
        <v>2</v>
      </c>
      <c r="H18" s="15">
        <v>1</v>
      </c>
      <c r="I18" s="11"/>
      <c r="J18" s="11">
        <v>1</v>
      </c>
    </row>
    <row r="19" spans="1:10" x14ac:dyDescent="0.25">
      <c r="A19" s="18" t="s">
        <v>86</v>
      </c>
      <c r="B19" s="25" t="s">
        <v>88</v>
      </c>
      <c r="C19" s="30">
        <f t="shared" si="2"/>
        <v>1</v>
      </c>
      <c r="D19" s="27"/>
      <c r="E19" s="15"/>
      <c r="F19" s="15"/>
      <c r="G19" s="15"/>
      <c r="H19" s="15"/>
      <c r="I19" s="11"/>
      <c r="J19" s="11">
        <v>1</v>
      </c>
    </row>
    <row r="20" spans="1:10" x14ac:dyDescent="0.25">
      <c r="A20" s="18" t="s">
        <v>86</v>
      </c>
      <c r="B20" s="25" t="s">
        <v>89</v>
      </c>
      <c r="C20" s="30">
        <f t="shared" si="2"/>
        <v>4</v>
      </c>
      <c r="D20" s="27"/>
      <c r="E20" s="15"/>
      <c r="F20" s="15">
        <v>2</v>
      </c>
      <c r="G20" s="15"/>
      <c r="H20" s="15"/>
      <c r="I20" s="11"/>
      <c r="J20" s="11">
        <v>2</v>
      </c>
    </row>
    <row r="21" spans="1:10" x14ac:dyDescent="0.25">
      <c r="A21" s="18" t="s">
        <v>86</v>
      </c>
      <c r="B21" s="25" t="s">
        <v>90</v>
      </c>
      <c r="C21" s="30">
        <f t="shared" si="2"/>
        <v>2</v>
      </c>
      <c r="D21" s="27"/>
      <c r="E21" s="15"/>
      <c r="F21" s="15"/>
      <c r="G21" s="15"/>
      <c r="H21" s="15"/>
      <c r="I21" s="11"/>
      <c r="J21" s="11">
        <v>2</v>
      </c>
    </row>
    <row r="22" spans="1:10" x14ac:dyDescent="0.25">
      <c r="A22" s="18" t="s">
        <v>86</v>
      </c>
      <c r="B22" s="25" t="s">
        <v>91</v>
      </c>
      <c r="C22" s="30">
        <f t="shared" si="2"/>
        <v>33</v>
      </c>
      <c r="D22" s="27">
        <v>6</v>
      </c>
      <c r="E22" s="15">
        <v>6</v>
      </c>
      <c r="F22" s="15"/>
      <c r="G22" s="15">
        <v>3</v>
      </c>
      <c r="H22" s="15">
        <v>1</v>
      </c>
      <c r="I22" s="11"/>
      <c r="J22" s="11">
        <v>17</v>
      </c>
    </row>
    <row r="23" spans="1:10" x14ac:dyDescent="0.25">
      <c r="A23" s="18" t="s">
        <v>86</v>
      </c>
      <c r="B23" s="25" t="s">
        <v>92</v>
      </c>
      <c r="C23" s="30">
        <f t="shared" si="2"/>
        <v>1</v>
      </c>
      <c r="D23" s="27"/>
      <c r="E23" s="15"/>
      <c r="F23" s="15"/>
      <c r="G23" s="15"/>
      <c r="H23" s="15"/>
      <c r="I23" s="11"/>
      <c r="J23" s="11">
        <v>1</v>
      </c>
    </row>
    <row r="24" spans="1:10" x14ac:dyDescent="0.25">
      <c r="A24" s="18" t="s">
        <v>86</v>
      </c>
      <c r="B24" s="25" t="s">
        <v>93</v>
      </c>
      <c r="C24" s="30">
        <f t="shared" si="2"/>
        <v>1</v>
      </c>
      <c r="D24" s="27"/>
      <c r="E24" s="15"/>
      <c r="F24" s="15"/>
      <c r="G24" s="15"/>
      <c r="H24" s="15"/>
      <c r="I24" s="11"/>
      <c r="J24" s="11">
        <v>1</v>
      </c>
    </row>
    <row r="25" spans="1:10" x14ac:dyDescent="0.25">
      <c r="A25" s="18" t="s">
        <v>86</v>
      </c>
      <c r="B25" s="25" t="s">
        <v>94</v>
      </c>
      <c r="C25" s="30">
        <f t="shared" si="2"/>
        <v>1</v>
      </c>
      <c r="D25" s="27"/>
      <c r="E25" s="15"/>
      <c r="F25" s="15"/>
      <c r="G25" s="15"/>
      <c r="H25" s="15">
        <v>1</v>
      </c>
      <c r="I25" s="11"/>
      <c r="J25" s="11"/>
    </row>
    <row r="26" spans="1:10" x14ac:dyDescent="0.25">
      <c r="A26" s="18" t="s">
        <v>86</v>
      </c>
      <c r="B26" s="25" t="s">
        <v>95</v>
      </c>
      <c r="C26" s="30">
        <f t="shared" si="2"/>
        <v>2</v>
      </c>
      <c r="D26" s="27"/>
      <c r="E26" s="15"/>
      <c r="F26" s="15"/>
      <c r="G26" s="15"/>
      <c r="H26" s="15">
        <v>1</v>
      </c>
      <c r="I26" s="11"/>
      <c r="J26" s="11">
        <v>1</v>
      </c>
    </row>
    <row r="27" spans="1:10" x14ac:dyDescent="0.25">
      <c r="A27" s="18" t="s">
        <v>96</v>
      </c>
      <c r="B27" s="25" t="s">
        <v>97</v>
      </c>
      <c r="C27" s="30">
        <f t="shared" ref="C27:C40" si="3">SUM(D27:J27)</f>
        <v>1</v>
      </c>
      <c r="D27" s="27"/>
      <c r="E27" s="15"/>
      <c r="F27" s="15">
        <v>1</v>
      </c>
      <c r="G27" s="15"/>
      <c r="H27" s="15"/>
      <c r="I27" s="11"/>
      <c r="J27" s="11"/>
    </row>
    <row r="28" spans="1:10" x14ac:dyDescent="0.25">
      <c r="A28" s="18" t="s">
        <v>96</v>
      </c>
      <c r="B28" s="25" t="s">
        <v>98</v>
      </c>
      <c r="C28" s="30">
        <f t="shared" si="3"/>
        <v>14</v>
      </c>
      <c r="D28" s="27"/>
      <c r="E28" s="15">
        <v>7</v>
      </c>
      <c r="F28" s="15">
        <v>1</v>
      </c>
      <c r="G28" s="15"/>
      <c r="H28" s="15">
        <v>2</v>
      </c>
      <c r="I28" s="11"/>
      <c r="J28" s="11">
        <v>4</v>
      </c>
    </row>
    <row r="29" spans="1:10" x14ac:dyDescent="0.25">
      <c r="A29" s="18" t="s">
        <v>96</v>
      </c>
      <c r="B29" s="25" t="s">
        <v>99</v>
      </c>
      <c r="C29" s="30">
        <f t="shared" si="3"/>
        <v>2</v>
      </c>
      <c r="D29" s="28"/>
      <c r="E29" s="11"/>
      <c r="F29" s="11"/>
      <c r="G29" s="11"/>
      <c r="H29" s="11"/>
      <c r="I29" s="11">
        <v>1</v>
      </c>
      <c r="J29" s="11">
        <v>1</v>
      </c>
    </row>
    <row r="30" spans="1:10" x14ac:dyDescent="0.25">
      <c r="A30" s="18" t="s">
        <v>100</v>
      </c>
      <c r="B30" s="25" t="s">
        <v>101</v>
      </c>
      <c r="C30" s="30">
        <f t="shared" si="3"/>
        <v>5</v>
      </c>
      <c r="D30" s="27"/>
      <c r="E30" s="15">
        <v>1</v>
      </c>
      <c r="F30" s="15"/>
      <c r="G30" s="15">
        <v>1</v>
      </c>
      <c r="H30" s="15"/>
      <c r="I30" s="11"/>
      <c r="J30" s="11">
        <v>3</v>
      </c>
    </row>
    <row r="31" spans="1:10" x14ac:dyDescent="0.25">
      <c r="A31" s="18" t="s">
        <v>100</v>
      </c>
      <c r="B31" s="25" t="s">
        <v>102</v>
      </c>
      <c r="C31" s="30">
        <f t="shared" si="3"/>
        <v>18</v>
      </c>
      <c r="D31" s="27">
        <v>1</v>
      </c>
      <c r="E31" s="15">
        <v>1</v>
      </c>
      <c r="F31" s="15">
        <v>3</v>
      </c>
      <c r="G31" s="15"/>
      <c r="H31" s="15">
        <v>2</v>
      </c>
      <c r="I31" s="11">
        <v>3</v>
      </c>
      <c r="J31" s="11">
        <v>8</v>
      </c>
    </row>
    <row r="32" spans="1:10" x14ac:dyDescent="0.25">
      <c r="A32" s="18" t="s">
        <v>100</v>
      </c>
      <c r="B32" s="25" t="s">
        <v>103</v>
      </c>
      <c r="C32" s="30">
        <f t="shared" si="3"/>
        <v>72</v>
      </c>
      <c r="D32" s="27">
        <v>5</v>
      </c>
      <c r="E32" s="16">
        <v>20</v>
      </c>
      <c r="F32" s="15">
        <v>5</v>
      </c>
      <c r="G32" s="15">
        <v>4</v>
      </c>
      <c r="H32" s="15">
        <v>6</v>
      </c>
      <c r="I32" s="11">
        <v>13</v>
      </c>
      <c r="J32" s="11">
        <v>19</v>
      </c>
    </row>
    <row r="33" spans="1:10" x14ac:dyDescent="0.25">
      <c r="A33" s="18" t="s">
        <v>100</v>
      </c>
      <c r="B33" s="25" t="s">
        <v>104</v>
      </c>
      <c r="C33" s="30">
        <f t="shared" si="3"/>
        <v>12</v>
      </c>
      <c r="D33" s="27">
        <v>3</v>
      </c>
      <c r="E33" s="16">
        <v>2</v>
      </c>
      <c r="F33" s="15">
        <v>2</v>
      </c>
      <c r="G33" s="15">
        <v>2</v>
      </c>
      <c r="H33" s="15"/>
      <c r="I33" s="11"/>
      <c r="J33" s="11">
        <v>3</v>
      </c>
    </row>
    <row r="34" spans="1:10" x14ac:dyDescent="0.25">
      <c r="A34" s="18" t="s">
        <v>100</v>
      </c>
      <c r="B34" s="25" t="s">
        <v>105</v>
      </c>
      <c r="C34" s="30">
        <f t="shared" si="3"/>
        <v>1</v>
      </c>
      <c r="D34" s="27"/>
      <c r="E34" s="16"/>
      <c r="F34" s="15"/>
      <c r="G34" s="15"/>
      <c r="H34" s="15"/>
      <c r="I34" s="11"/>
      <c r="J34" s="11">
        <v>1</v>
      </c>
    </row>
    <row r="35" spans="1:10" x14ac:dyDescent="0.25">
      <c r="A35" s="18" t="s">
        <v>100</v>
      </c>
      <c r="B35" s="25" t="s">
        <v>165</v>
      </c>
      <c r="C35" s="31">
        <f t="shared" si="3"/>
        <v>190</v>
      </c>
      <c r="D35" s="27">
        <v>25</v>
      </c>
      <c r="E35" s="16">
        <v>54</v>
      </c>
      <c r="F35" s="15">
        <v>18</v>
      </c>
      <c r="G35" s="15">
        <v>9</v>
      </c>
      <c r="H35" s="15">
        <v>13</v>
      </c>
      <c r="I35" s="11">
        <v>9</v>
      </c>
      <c r="J35" s="11">
        <v>62</v>
      </c>
    </row>
    <row r="36" spans="1:10" x14ac:dyDescent="0.25">
      <c r="A36" s="18" t="s">
        <v>100</v>
      </c>
      <c r="B36" s="25" t="s">
        <v>106</v>
      </c>
      <c r="C36" s="30">
        <f t="shared" si="3"/>
        <v>1</v>
      </c>
      <c r="D36" s="27"/>
      <c r="E36" s="15"/>
      <c r="F36" s="15"/>
      <c r="G36" s="15"/>
      <c r="H36" s="15"/>
      <c r="I36" s="11"/>
      <c r="J36" s="11">
        <v>1</v>
      </c>
    </row>
    <row r="37" spans="1:10" x14ac:dyDescent="0.25">
      <c r="A37" s="18" t="s">
        <v>100</v>
      </c>
      <c r="B37" s="25" t="s">
        <v>60</v>
      </c>
      <c r="C37" s="30">
        <f t="shared" si="3"/>
        <v>36</v>
      </c>
      <c r="D37" s="27">
        <v>2</v>
      </c>
      <c r="E37" s="15">
        <v>3</v>
      </c>
      <c r="F37" s="15">
        <v>6</v>
      </c>
      <c r="G37" s="15">
        <v>3</v>
      </c>
      <c r="H37" s="15">
        <v>3</v>
      </c>
      <c r="I37" s="11">
        <v>2</v>
      </c>
      <c r="J37" s="11">
        <v>17</v>
      </c>
    </row>
    <row r="38" spans="1:10" x14ac:dyDescent="0.25">
      <c r="A38" s="18" t="s">
        <v>100</v>
      </c>
      <c r="B38" s="25" t="s">
        <v>62</v>
      </c>
      <c r="C38" s="30">
        <f t="shared" si="3"/>
        <v>78</v>
      </c>
      <c r="D38" s="27">
        <v>5</v>
      </c>
      <c r="E38" s="15">
        <v>4</v>
      </c>
      <c r="F38" s="15">
        <v>11</v>
      </c>
      <c r="G38" s="15">
        <v>5</v>
      </c>
      <c r="H38" s="15">
        <v>2</v>
      </c>
      <c r="I38" s="11">
        <v>1</v>
      </c>
      <c r="J38" s="11">
        <v>50</v>
      </c>
    </row>
    <row r="39" spans="1:10" x14ac:dyDescent="0.25">
      <c r="A39" s="18" t="s">
        <v>100</v>
      </c>
      <c r="B39" s="25" t="s">
        <v>65</v>
      </c>
      <c r="C39" s="30">
        <f t="shared" si="3"/>
        <v>25</v>
      </c>
      <c r="D39" s="27"/>
      <c r="E39" s="16">
        <v>7</v>
      </c>
      <c r="F39" s="15">
        <v>2</v>
      </c>
      <c r="G39" s="15">
        <v>1</v>
      </c>
      <c r="H39" s="15"/>
      <c r="I39" s="11"/>
      <c r="J39" s="11">
        <v>15</v>
      </c>
    </row>
    <row r="40" spans="1:10" x14ac:dyDescent="0.25">
      <c r="A40" s="18" t="s">
        <v>100</v>
      </c>
      <c r="B40" s="25" t="s">
        <v>107</v>
      </c>
      <c r="C40" s="30">
        <f t="shared" si="3"/>
        <v>10</v>
      </c>
      <c r="D40" s="27"/>
      <c r="E40" s="15">
        <v>6</v>
      </c>
      <c r="F40" s="15"/>
      <c r="G40" s="15"/>
      <c r="H40" s="15">
        <v>1</v>
      </c>
      <c r="I40" s="11"/>
      <c r="J40" s="11">
        <v>3</v>
      </c>
    </row>
    <row r="41" spans="1:10" x14ac:dyDescent="0.25">
      <c r="A41" s="18" t="s">
        <v>108</v>
      </c>
      <c r="B41" s="25" t="s">
        <v>109</v>
      </c>
      <c r="C41" s="30">
        <f t="shared" ref="C41:C48" si="4">SUM(D41:J41)</f>
        <v>2</v>
      </c>
      <c r="D41" s="27"/>
      <c r="E41" s="15"/>
      <c r="F41" s="15"/>
      <c r="G41" s="15"/>
      <c r="H41" s="15"/>
      <c r="I41" s="11"/>
      <c r="J41" s="11">
        <v>2</v>
      </c>
    </row>
    <row r="42" spans="1:10" x14ac:dyDescent="0.25">
      <c r="A42" s="18" t="s">
        <v>108</v>
      </c>
      <c r="B42" s="25" t="s">
        <v>110</v>
      </c>
      <c r="C42" s="30">
        <f t="shared" si="4"/>
        <v>1</v>
      </c>
      <c r="D42" s="28"/>
      <c r="E42" s="11"/>
      <c r="F42" s="11"/>
      <c r="G42" s="11"/>
      <c r="H42" s="11"/>
      <c r="I42" s="11"/>
      <c r="J42" s="11">
        <v>1</v>
      </c>
    </row>
    <row r="43" spans="1:10" x14ac:dyDescent="0.25">
      <c r="A43" s="18" t="s">
        <v>108</v>
      </c>
      <c r="B43" s="25" t="s">
        <v>111</v>
      </c>
      <c r="C43" s="30">
        <f t="shared" si="4"/>
        <v>1</v>
      </c>
      <c r="D43" s="27"/>
      <c r="E43" s="15"/>
      <c r="F43" s="15"/>
      <c r="G43" s="15"/>
      <c r="H43" s="15"/>
      <c r="I43" s="11"/>
      <c r="J43" s="11">
        <v>1</v>
      </c>
    </row>
    <row r="44" spans="1:10" x14ac:dyDescent="0.25">
      <c r="A44" s="18" t="s">
        <v>108</v>
      </c>
      <c r="B44" s="25" t="s">
        <v>112</v>
      </c>
      <c r="C44" s="30">
        <f t="shared" si="4"/>
        <v>1</v>
      </c>
      <c r="D44" s="28"/>
      <c r="E44" s="11"/>
      <c r="F44" s="11"/>
      <c r="G44" s="11"/>
      <c r="H44" s="11"/>
      <c r="I44" s="11"/>
      <c r="J44" s="11">
        <v>1</v>
      </c>
    </row>
    <row r="45" spans="1:10" x14ac:dyDescent="0.25">
      <c r="A45" s="18" t="s">
        <v>113</v>
      </c>
      <c r="B45" s="25" t="s">
        <v>114</v>
      </c>
      <c r="C45" s="30">
        <f t="shared" si="4"/>
        <v>11</v>
      </c>
      <c r="D45" s="27">
        <v>2</v>
      </c>
      <c r="E45" s="15"/>
      <c r="F45" s="15"/>
      <c r="G45" s="15"/>
      <c r="H45" s="15"/>
      <c r="I45" s="11"/>
      <c r="J45" s="11">
        <v>9</v>
      </c>
    </row>
    <row r="46" spans="1:10" x14ac:dyDescent="0.25">
      <c r="A46" s="18" t="s">
        <v>113</v>
      </c>
      <c r="B46" s="25" t="s">
        <v>115</v>
      </c>
      <c r="C46" s="30">
        <f t="shared" si="4"/>
        <v>7</v>
      </c>
      <c r="D46" s="27"/>
      <c r="E46" s="15">
        <v>1</v>
      </c>
      <c r="F46" s="15"/>
      <c r="G46" s="15"/>
      <c r="H46" s="15"/>
      <c r="I46" s="11"/>
      <c r="J46" s="11">
        <v>6</v>
      </c>
    </row>
    <row r="47" spans="1:10" x14ac:dyDescent="0.25">
      <c r="A47" s="18" t="s">
        <v>113</v>
      </c>
      <c r="B47" s="25" t="s">
        <v>116</v>
      </c>
      <c r="C47" s="30">
        <f t="shared" si="4"/>
        <v>1</v>
      </c>
      <c r="D47" s="27"/>
      <c r="E47" s="15"/>
      <c r="F47" s="15"/>
      <c r="G47" s="15"/>
      <c r="H47" s="15"/>
      <c r="I47" s="11"/>
      <c r="J47" s="11">
        <v>1</v>
      </c>
    </row>
    <row r="48" spans="1:10" x14ac:dyDescent="0.25">
      <c r="A48" s="18" t="s">
        <v>113</v>
      </c>
      <c r="B48" s="25" t="s">
        <v>117</v>
      </c>
      <c r="C48" s="30">
        <f t="shared" si="4"/>
        <v>1</v>
      </c>
      <c r="D48" s="27"/>
      <c r="E48" s="15"/>
      <c r="F48" s="15"/>
      <c r="G48" s="15"/>
      <c r="H48" s="15"/>
      <c r="I48" s="11">
        <v>1</v>
      </c>
      <c r="J48" s="11"/>
    </row>
    <row r="49" spans="1:10" x14ac:dyDescent="0.25">
      <c r="A49" s="18" t="s">
        <v>118</v>
      </c>
      <c r="B49" s="25" t="s">
        <v>119</v>
      </c>
      <c r="C49" s="30">
        <f t="shared" ref="C49:C57" si="5">SUM(D49:J49)</f>
        <v>4</v>
      </c>
      <c r="D49" s="27"/>
      <c r="E49" s="15"/>
      <c r="F49" s="15">
        <v>1</v>
      </c>
      <c r="G49" s="15"/>
      <c r="H49" s="15">
        <v>1</v>
      </c>
      <c r="I49" s="11">
        <v>1</v>
      </c>
      <c r="J49" s="11">
        <v>1</v>
      </c>
    </row>
    <row r="50" spans="1:10" x14ac:dyDescent="0.25">
      <c r="A50" s="18" t="s">
        <v>118</v>
      </c>
      <c r="B50" s="25" t="s">
        <v>120</v>
      </c>
      <c r="C50" s="30">
        <f t="shared" si="5"/>
        <v>1</v>
      </c>
      <c r="D50" s="27"/>
      <c r="E50" s="15">
        <v>1</v>
      </c>
      <c r="F50" s="15"/>
      <c r="G50" s="15"/>
      <c r="H50" s="15"/>
      <c r="I50" s="11"/>
      <c r="J50" s="11"/>
    </row>
    <row r="51" spans="1:10" x14ac:dyDescent="0.25">
      <c r="A51" s="18" t="s">
        <v>118</v>
      </c>
      <c r="B51" s="25" t="s">
        <v>121</v>
      </c>
      <c r="C51" s="30">
        <f t="shared" si="5"/>
        <v>1</v>
      </c>
      <c r="D51" s="27"/>
      <c r="E51" s="15"/>
      <c r="F51" s="15"/>
      <c r="G51" s="15"/>
      <c r="H51" s="15"/>
      <c r="I51" s="11"/>
      <c r="J51" s="11">
        <v>1</v>
      </c>
    </row>
    <row r="52" spans="1:10" x14ac:dyDescent="0.25">
      <c r="A52" s="18" t="s">
        <v>118</v>
      </c>
      <c r="B52" s="25" t="s">
        <v>206</v>
      </c>
      <c r="C52" s="30">
        <f t="shared" si="5"/>
        <v>34</v>
      </c>
      <c r="D52" s="28"/>
      <c r="E52" s="11">
        <v>5</v>
      </c>
      <c r="F52" s="11">
        <v>4</v>
      </c>
      <c r="G52" s="11">
        <v>5</v>
      </c>
      <c r="H52" s="11">
        <v>7</v>
      </c>
      <c r="I52" s="11">
        <v>6</v>
      </c>
      <c r="J52" s="11">
        <v>7</v>
      </c>
    </row>
    <row r="53" spans="1:10" x14ac:dyDescent="0.25">
      <c r="A53" s="18" t="s">
        <v>118</v>
      </c>
      <c r="B53" s="25" t="s">
        <v>208</v>
      </c>
      <c r="C53" s="30">
        <f t="shared" si="5"/>
        <v>4</v>
      </c>
      <c r="D53" s="27"/>
      <c r="E53" s="15">
        <v>1</v>
      </c>
      <c r="F53" s="15">
        <v>1</v>
      </c>
      <c r="G53" s="15"/>
      <c r="H53" s="15"/>
      <c r="I53" s="11"/>
      <c r="J53" s="11">
        <v>2</v>
      </c>
    </row>
    <row r="54" spans="1:10" x14ac:dyDescent="0.25">
      <c r="A54" s="18" t="s">
        <v>118</v>
      </c>
      <c r="B54" s="25" t="s">
        <v>122</v>
      </c>
      <c r="C54" s="30">
        <f t="shared" si="5"/>
        <v>1</v>
      </c>
      <c r="D54" s="27"/>
      <c r="E54" s="15"/>
      <c r="F54" s="15"/>
      <c r="G54" s="15">
        <v>1</v>
      </c>
      <c r="H54" s="15"/>
      <c r="I54" s="11"/>
      <c r="J54" s="11"/>
    </row>
    <row r="55" spans="1:10" x14ac:dyDescent="0.25">
      <c r="A55" s="18" t="s">
        <v>123</v>
      </c>
      <c r="B55" s="25" t="s">
        <v>124</v>
      </c>
      <c r="C55" s="30">
        <f t="shared" si="5"/>
        <v>3</v>
      </c>
      <c r="D55" s="27"/>
      <c r="E55" s="15">
        <v>1</v>
      </c>
      <c r="F55" s="15"/>
      <c r="G55" s="15"/>
      <c r="H55" s="15"/>
      <c r="I55" s="11"/>
      <c r="J55" s="11">
        <v>2</v>
      </c>
    </row>
    <row r="56" spans="1:10" x14ac:dyDescent="0.25">
      <c r="A56" s="18" t="s">
        <v>123</v>
      </c>
      <c r="B56" s="25" t="s">
        <v>170</v>
      </c>
      <c r="C56" s="30">
        <f t="shared" si="5"/>
        <v>3</v>
      </c>
      <c r="D56" s="27"/>
      <c r="E56" s="15"/>
      <c r="F56" s="15"/>
      <c r="G56" s="15"/>
      <c r="H56" s="15"/>
      <c r="I56" s="11">
        <v>1</v>
      </c>
      <c r="J56" s="11">
        <v>2</v>
      </c>
    </row>
    <row r="57" spans="1:10" x14ac:dyDescent="0.25">
      <c r="A57" s="18" t="s">
        <v>123</v>
      </c>
      <c r="B57" s="25" t="s">
        <v>169</v>
      </c>
      <c r="C57" s="31">
        <f t="shared" si="5"/>
        <v>22</v>
      </c>
      <c r="D57" s="27">
        <v>1</v>
      </c>
      <c r="E57" s="15">
        <v>7</v>
      </c>
      <c r="F57" s="15">
        <v>4</v>
      </c>
      <c r="G57" s="15"/>
      <c r="H57" s="15">
        <v>3</v>
      </c>
      <c r="I57" s="11">
        <v>1</v>
      </c>
      <c r="J57" s="11">
        <v>6</v>
      </c>
    </row>
    <row r="58" spans="1:10" x14ac:dyDescent="0.25">
      <c r="A58" s="18" t="s">
        <v>123</v>
      </c>
      <c r="B58" s="25" t="s">
        <v>125</v>
      </c>
      <c r="C58" s="31">
        <f t="shared" ref="C58" si="6">SUM(D58:J58)</f>
        <v>4</v>
      </c>
      <c r="D58" s="27"/>
      <c r="E58" s="15">
        <v>2</v>
      </c>
      <c r="F58" s="15"/>
      <c r="G58" s="15"/>
      <c r="H58" s="15">
        <v>1</v>
      </c>
      <c r="I58" s="11"/>
      <c r="J58" s="11">
        <v>1</v>
      </c>
    </row>
    <row r="59" spans="1:10" x14ac:dyDescent="0.25">
      <c r="A59" s="18" t="s">
        <v>126</v>
      </c>
      <c r="B59" s="25" t="s">
        <v>127</v>
      </c>
      <c r="C59" s="30">
        <f t="shared" ref="C59:C67" si="7">SUM(D59:J59)</f>
        <v>3</v>
      </c>
      <c r="D59" s="27"/>
      <c r="E59" s="15">
        <v>1</v>
      </c>
      <c r="F59" s="15"/>
      <c r="G59" s="15"/>
      <c r="H59" s="15">
        <v>1</v>
      </c>
      <c r="I59" s="11"/>
      <c r="J59" s="11">
        <v>1</v>
      </c>
    </row>
    <row r="60" spans="1:10" x14ac:dyDescent="0.25">
      <c r="A60" s="18" t="s">
        <v>126</v>
      </c>
      <c r="B60" s="25" t="s">
        <v>168</v>
      </c>
      <c r="C60" s="30">
        <f t="shared" si="7"/>
        <v>17</v>
      </c>
      <c r="D60" s="27">
        <v>2</v>
      </c>
      <c r="E60" s="15">
        <v>1</v>
      </c>
      <c r="F60" s="15">
        <v>3</v>
      </c>
      <c r="G60" s="15"/>
      <c r="H60" s="15"/>
      <c r="I60" s="11">
        <v>3</v>
      </c>
      <c r="J60" s="11">
        <v>8</v>
      </c>
    </row>
    <row r="61" spans="1:10" x14ac:dyDescent="0.25">
      <c r="A61" s="18" t="s">
        <v>126</v>
      </c>
      <c r="B61" s="25" t="s">
        <v>128</v>
      </c>
      <c r="C61" s="30">
        <f t="shared" si="7"/>
        <v>22</v>
      </c>
      <c r="D61" s="27"/>
      <c r="E61" s="15">
        <v>4</v>
      </c>
      <c r="F61" s="15">
        <v>4</v>
      </c>
      <c r="G61" s="15">
        <v>1</v>
      </c>
      <c r="H61" s="15">
        <v>3</v>
      </c>
      <c r="I61" s="11"/>
      <c r="J61" s="11">
        <v>10</v>
      </c>
    </row>
    <row r="62" spans="1:10" x14ac:dyDescent="0.25">
      <c r="A62" s="18" t="s">
        <v>129</v>
      </c>
      <c r="B62" s="25" t="s">
        <v>130</v>
      </c>
      <c r="C62" s="31">
        <f t="shared" si="7"/>
        <v>1</v>
      </c>
      <c r="D62" s="27"/>
      <c r="E62" s="15"/>
      <c r="F62" s="15"/>
      <c r="G62" s="15">
        <v>1</v>
      </c>
      <c r="H62" s="15"/>
      <c r="I62" s="11"/>
      <c r="J62" s="11"/>
    </row>
    <row r="63" spans="1:10" x14ac:dyDescent="0.25">
      <c r="A63" s="18" t="s">
        <v>129</v>
      </c>
      <c r="B63" s="25" t="s">
        <v>131</v>
      </c>
      <c r="C63" s="30">
        <f t="shared" si="7"/>
        <v>5</v>
      </c>
      <c r="D63" s="27">
        <v>1</v>
      </c>
      <c r="E63" s="15">
        <v>1</v>
      </c>
      <c r="F63" s="15"/>
      <c r="G63" s="15">
        <v>1</v>
      </c>
      <c r="H63" s="15"/>
      <c r="I63" s="11"/>
      <c r="J63" s="11">
        <v>2</v>
      </c>
    </row>
    <row r="64" spans="1:10" x14ac:dyDescent="0.25">
      <c r="A64" s="18" t="s">
        <v>129</v>
      </c>
      <c r="B64" s="25" t="s">
        <v>132</v>
      </c>
      <c r="C64" s="30">
        <f t="shared" si="7"/>
        <v>2</v>
      </c>
      <c r="D64" s="27"/>
      <c r="E64" s="15">
        <v>1</v>
      </c>
      <c r="F64" s="15"/>
      <c r="G64" s="15"/>
      <c r="H64" s="15"/>
      <c r="I64" s="11"/>
      <c r="J64" s="11">
        <v>1</v>
      </c>
    </row>
    <row r="65" spans="1:10" x14ac:dyDescent="0.25">
      <c r="A65" s="18" t="s">
        <v>129</v>
      </c>
      <c r="B65" s="25" t="s">
        <v>133</v>
      </c>
      <c r="C65" s="30">
        <f t="shared" si="7"/>
        <v>1</v>
      </c>
      <c r="D65" s="27">
        <v>1</v>
      </c>
      <c r="E65" s="15"/>
      <c r="F65" s="15"/>
      <c r="G65" s="15"/>
      <c r="H65" s="15"/>
      <c r="I65" s="11"/>
      <c r="J65" s="11"/>
    </row>
    <row r="66" spans="1:10" x14ac:dyDescent="0.25">
      <c r="A66" s="18" t="s">
        <v>129</v>
      </c>
      <c r="B66" s="25" t="s">
        <v>134</v>
      </c>
      <c r="C66" s="30">
        <f t="shared" si="7"/>
        <v>1</v>
      </c>
      <c r="D66" s="27"/>
      <c r="E66" s="15">
        <v>1</v>
      </c>
      <c r="F66" s="15"/>
      <c r="G66" s="15"/>
      <c r="H66" s="15"/>
      <c r="I66" s="11"/>
      <c r="J66" s="11"/>
    </row>
    <row r="67" spans="1:10" x14ac:dyDescent="0.25">
      <c r="A67" s="18" t="s">
        <v>129</v>
      </c>
      <c r="B67" s="25" t="s">
        <v>135</v>
      </c>
      <c r="C67" s="30">
        <f t="shared" si="7"/>
        <v>7</v>
      </c>
      <c r="D67" s="27"/>
      <c r="E67" s="15">
        <v>1</v>
      </c>
      <c r="F67" s="15"/>
      <c r="G67" s="15">
        <v>1</v>
      </c>
      <c r="H67" s="15"/>
      <c r="I67" s="11">
        <v>2</v>
      </c>
      <c r="J67" s="11">
        <v>3</v>
      </c>
    </row>
    <row r="68" spans="1:10" x14ac:dyDescent="0.25">
      <c r="A68" s="18" t="s">
        <v>129</v>
      </c>
      <c r="B68" s="25" t="s">
        <v>136</v>
      </c>
      <c r="C68" s="30">
        <f t="shared" ref="C68:C92" si="8">SUM(D68:J68)</f>
        <v>8</v>
      </c>
      <c r="D68" s="27">
        <v>2</v>
      </c>
      <c r="E68" s="15">
        <v>3</v>
      </c>
      <c r="F68" s="15"/>
      <c r="G68" s="15"/>
      <c r="H68" s="15"/>
      <c r="I68" s="11"/>
      <c r="J68" s="11">
        <v>3</v>
      </c>
    </row>
    <row r="69" spans="1:10" x14ac:dyDescent="0.25">
      <c r="A69" s="18" t="s">
        <v>129</v>
      </c>
      <c r="B69" s="25" t="s">
        <v>137</v>
      </c>
      <c r="C69" s="30">
        <f t="shared" si="8"/>
        <v>1</v>
      </c>
      <c r="D69" s="27"/>
      <c r="E69" s="15"/>
      <c r="F69" s="15">
        <v>1</v>
      </c>
      <c r="G69" s="15"/>
      <c r="H69" s="15"/>
      <c r="I69" s="11"/>
      <c r="J69" s="11"/>
    </row>
    <row r="70" spans="1:10" x14ac:dyDescent="0.25">
      <c r="A70" s="18" t="s">
        <v>129</v>
      </c>
      <c r="B70" s="25" t="s">
        <v>138</v>
      </c>
      <c r="C70" s="30">
        <f t="shared" si="8"/>
        <v>1</v>
      </c>
      <c r="D70" s="27"/>
      <c r="E70" s="15">
        <v>1</v>
      </c>
      <c r="F70" s="15"/>
      <c r="G70" s="15"/>
      <c r="H70" s="15"/>
      <c r="I70" s="11"/>
      <c r="J70" s="11"/>
    </row>
    <row r="71" spans="1:10" x14ac:dyDescent="0.25">
      <c r="A71" s="18" t="s">
        <v>129</v>
      </c>
      <c r="B71" s="25" t="s">
        <v>167</v>
      </c>
      <c r="C71" s="30">
        <f t="shared" si="8"/>
        <v>4</v>
      </c>
      <c r="D71" s="27"/>
      <c r="E71" s="15">
        <v>2</v>
      </c>
      <c r="F71" s="15"/>
      <c r="G71" s="15"/>
      <c r="H71" s="15">
        <v>1</v>
      </c>
      <c r="I71" s="11"/>
      <c r="J71" s="11">
        <v>1</v>
      </c>
    </row>
    <row r="72" spans="1:10" x14ac:dyDescent="0.25">
      <c r="A72" s="18" t="s">
        <v>129</v>
      </c>
      <c r="B72" s="25" t="s">
        <v>139</v>
      </c>
      <c r="C72" s="30">
        <f t="shared" si="8"/>
        <v>18</v>
      </c>
      <c r="D72" s="27"/>
      <c r="E72" s="15">
        <v>12</v>
      </c>
      <c r="F72" s="15"/>
      <c r="G72" s="15"/>
      <c r="H72" s="15">
        <v>2</v>
      </c>
      <c r="I72" s="11"/>
      <c r="J72" s="11">
        <v>4</v>
      </c>
    </row>
    <row r="73" spans="1:10" x14ac:dyDescent="0.25">
      <c r="A73" s="18" t="s">
        <v>129</v>
      </c>
      <c r="B73" s="25" t="s">
        <v>140</v>
      </c>
      <c r="C73" s="30">
        <f t="shared" si="8"/>
        <v>13</v>
      </c>
      <c r="D73" s="27">
        <v>3</v>
      </c>
      <c r="E73" s="15">
        <v>2</v>
      </c>
      <c r="F73" s="15">
        <v>2</v>
      </c>
      <c r="G73" s="15"/>
      <c r="H73" s="15">
        <v>4</v>
      </c>
      <c r="I73" s="11">
        <v>1</v>
      </c>
      <c r="J73" s="11">
        <v>1</v>
      </c>
    </row>
    <row r="74" spans="1:10" x14ac:dyDescent="0.25">
      <c r="A74" s="18" t="s">
        <v>129</v>
      </c>
      <c r="B74" s="25" t="s">
        <v>141</v>
      </c>
      <c r="C74" s="30">
        <f t="shared" si="8"/>
        <v>3</v>
      </c>
      <c r="D74" s="27"/>
      <c r="E74" s="15">
        <v>2</v>
      </c>
      <c r="F74" s="15"/>
      <c r="G74" s="15"/>
      <c r="H74" s="15"/>
      <c r="I74" s="11"/>
      <c r="J74" s="11">
        <v>1</v>
      </c>
    </row>
    <row r="75" spans="1:10" x14ac:dyDescent="0.25">
      <c r="A75" s="18" t="s">
        <v>129</v>
      </c>
      <c r="B75" s="25" t="s">
        <v>142</v>
      </c>
      <c r="C75" s="30">
        <f t="shared" si="8"/>
        <v>26</v>
      </c>
      <c r="D75" s="27">
        <v>1</v>
      </c>
      <c r="E75" s="15">
        <v>8</v>
      </c>
      <c r="F75" s="15">
        <v>3</v>
      </c>
      <c r="G75" s="15">
        <v>3</v>
      </c>
      <c r="H75" s="15">
        <v>1</v>
      </c>
      <c r="I75" s="11">
        <v>2</v>
      </c>
      <c r="J75" s="11">
        <v>8</v>
      </c>
    </row>
    <row r="76" spans="1:10" x14ac:dyDescent="0.25">
      <c r="A76" s="18" t="s">
        <v>129</v>
      </c>
      <c r="B76" s="25" t="s">
        <v>143</v>
      </c>
      <c r="C76" s="30">
        <f t="shared" si="8"/>
        <v>3</v>
      </c>
      <c r="D76" s="27"/>
      <c r="E76" s="15">
        <v>1</v>
      </c>
      <c r="F76" s="15"/>
      <c r="G76" s="15"/>
      <c r="H76" s="15"/>
      <c r="I76" s="11"/>
      <c r="J76" s="11">
        <v>2</v>
      </c>
    </row>
    <row r="77" spans="1:10" x14ac:dyDescent="0.25">
      <c r="A77" s="18" t="s">
        <v>129</v>
      </c>
      <c r="B77" s="25" t="s">
        <v>144</v>
      </c>
      <c r="C77" s="30">
        <f t="shared" si="8"/>
        <v>2</v>
      </c>
      <c r="D77" s="27"/>
      <c r="E77" s="15"/>
      <c r="F77" s="15"/>
      <c r="G77" s="15">
        <v>1</v>
      </c>
      <c r="H77" s="15"/>
      <c r="I77" s="11"/>
      <c r="J77" s="11">
        <v>1</v>
      </c>
    </row>
    <row r="78" spans="1:10" x14ac:dyDescent="0.25">
      <c r="A78" s="18" t="s">
        <v>129</v>
      </c>
      <c r="B78" s="25" t="s">
        <v>145</v>
      </c>
      <c r="C78" s="30">
        <f t="shared" si="8"/>
        <v>1</v>
      </c>
      <c r="D78" s="28"/>
      <c r="E78" s="11"/>
      <c r="F78" s="11"/>
      <c r="G78" s="11"/>
      <c r="H78" s="11"/>
      <c r="I78" s="11"/>
      <c r="J78" s="11">
        <v>1</v>
      </c>
    </row>
    <row r="79" spans="1:10" x14ac:dyDescent="0.25">
      <c r="A79" s="18" t="s">
        <v>129</v>
      </c>
      <c r="B79" s="25" t="s">
        <v>146</v>
      </c>
      <c r="C79" s="30">
        <f t="shared" si="8"/>
        <v>5</v>
      </c>
      <c r="D79" s="27"/>
      <c r="E79" s="15"/>
      <c r="F79" s="15"/>
      <c r="G79" s="15"/>
      <c r="H79" s="15">
        <v>1</v>
      </c>
      <c r="I79" s="11"/>
      <c r="J79" s="11">
        <v>4</v>
      </c>
    </row>
    <row r="80" spans="1:10" x14ac:dyDescent="0.25">
      <c r="A80" s="18" t="s">
        <v>129</v>
      </c>
      <c r="B80" s="25" t="s">
        <v>147</v>
      </c>
      <c r="C80" s="30">
        <f t="shared" si="8"/>
        <v>1</v>
      </c>
      <c r="D80" s="28"/>
      <c r="E80" s="11"/>
      <c r="F80" s="11"/>
      <c r="G80" s="11"/>
      <c r="H80" s="11"/>
      <c r="I80" s="11"/>
      <c r="J80" s="11">
        <v>1</v>
      </c>
    </row>
    <row r="81" spans="1:10" x14ac:dyDescent="0.25">
      <c r="A81" s="18" t="s">
        <v>129</v>
      </c>
      <c r="B81" s="25" t="s">
        <v>166</v>
      </c>
      <c r="C81" s="30">
        <f t="shared" si="8"/>
        <v>8</v>
      </c>
      <c r="D81" s="27"/>
      <c r="E81" s="15">
        <v>3</v>
      </c>
      <c r="F81" s="15"/>
      <c r="G81" s="15"/>
      <c r="H81" s="15">
        <v>1</v>
      </c>
      <c r="I81" s="11">
        <v>1</v>
      </c>
      <c r="J81" s="11">
        <v>3</v>
      </c>
    </row>
    <row r="82" spans="1:10" x14ac:dyDescent="0.25">
      <c r="A82" s="18" t="s">
        <v>129</v>
      </c>
      <c r="B82" s="25" t="s">
        <v>148</v>
      </c>
      <c r="C82" s="30">
        <f t="shared" si="8"/>
        <v>12</v>
      </c>
      <c r="D82" s="27">
        <v>1</v>
      </c>
      <c r="E82" s="15">
        <v>1</v>
      </c>
      <c r="F82" s="15">
        <v>1</v>
      </c>
      <c r="G82" s="15">
        <v>2</v>
      </c>
      <c r="H82" s="15"/>
      <c r="I82" s="11"/>
      <c r="J82" s="11">
        <v>7</v>
      </c>
    </row>
    <row r="83" spans="1:10" x14ac:dyDescent="0.25">
      <c r="A83" s="19" t="s">
        <v>163</v>
      </c>
      <c r="B83" s="25" t="s">
        <v>149</v>
      </c>
      <c r="C83" s="30">
        <f t="shared" si="8"/>
        <v>12</v>
      </c>
      <c r="D83" s="28">
        <v>2</v>
      </c>
      <c r="E83" s="11"/>
      <c r="F83" s="11">
        <v>3</v>
      </c>
      <c r="G83" s="11"/>
      <c r="H83" s="11">
        <v>7</v>
      </c>
      <c r="I83" s="11"/>
      <c r="J83" s="11"/>
    </row>
    <row r="84" spans="1:10" x14ac:dyDescent="0.25">
      <c r="A84" s="19" t="s">
        <v>163</v>
      </c>
      <c r="B84" s="25" t="s">
        <v>150</v>
      </c>
      <c r="C84" s="30">
        <f t="shared" si="8"/>
        <v>94</v>
      </c>
      <c r="D84" s="28">
        <v>7</v>
      </c>
      <c r="E84" s="11">
        <v>12</v>
      </c>
      <c r="F84" s="11">
        <v>14</v>
      </c>
      <c r="G84" s="11">
        <v>4</v>
      </c>
      <c r="H84" s="11">
        <v>6</v>
      </c>
      <c r="I84" s="11">
        <v>2</v>
      </c>
      <c r="J84" s="11">
        <v>49</v>
      </c>
    </row>
    <row r="85" spans="1:10" x14ac:dyDescent="0.25">
      <c r="A85" s="19" t="s">
        <v>163</v>
      </c>
      <c r="B85" s="25" t="s">
        <v>151</v>
      </c>
      <c r="C85" s="30">
        <f t="shared" si="8"/>
        <v>154</v>
      </c>
      <c r="D85" s="28">
        <v>7</v>
      </c>
      <c r="E85" s="11">
        <v>30</v>
      </c>
      <c r="F85" s="11">
        <v>11</v>
      </c>
      <c r="G85" s="11">
        <v>8</v>
      </c>
      <c r="H85" s="11">
        <v>3</v>
      </c>
      <c r="I85" s="11">
        <v>2</v>
      </c>
      <c r="J85" s="11">
        <v>93</v>
      </c>
    </row>
    <row r="86" spans="1:10" x14ac:dyDescent="0.25">
      <c r="A86" s="20" t="s">
        <v>164</v>
      </c>
      <c r="B86" s="25" t="s">
        <v>152</v>
      </c>
      <c r="C86" s="30">
        <f t="shared" si="8"/>
        <v>1</v>
      </c>
      <c r="D86" s="28"/>
      <c r="E86" s="11">
        <v>1</v>
      </c>
      <c r="F86" s="11"/>
      <c r="G86" s="11"/>
      <c r="H86" s="11"/>
      <c r="I86" s="11"/>
      <c r="J86" s="11"/>
    </row>
    <row r="87" spans="1:10" x14ac:dyDescent="0.25">
      <c r="A87" s="20" t="s">
        <v>5</v>
      </c>
      <c r="B87" s="25" t="s">
        <v>153</v>
      </c>
      <c r="C87" s="30">
        <f t="shared" si="8"/>
        <v>4</v>
      </c>
      <c r="D87" s="28"/>
      <c r="E87" s="11"/>
      <c r="F87" s="11"/>
      <c r="G87" s="11"/>
      <c r="H87" s="11"/>
      <c r="I87" s="11"/>
      <c r="J87" s="11">
        <v>4</v>
      </c>
    </row>
    <row r="88" spans="1:10" x14ac:dyDescent="0.25">
      <c r="A88" s="20" t="s">
        <v>4</v>
      </c>
      <c r="B88" s="25" t="s">
        <v>154</v>
      </c>
      <c r="C88" s="30">
        <f t="shared" si="8"/>
        <v>1</v>
      </c>
      <c r="D88" s="28"/>
      <c r="E88" s="11"/>
      <c r="F88" s="11"/>
      <c r="G88" s="11"/>
      <c r="H88" s="11"/>
      <c r="I88" s="11"/>
      <c r="J88" s="11">
        <v>1</v>
      </c>
    </row>
    <row r="89" spans="1:10" x14ac:dyDescent="0.25">
      <c r="A89" s="20" t="s">
        <v>44</v>
      </c>
      <c r="B89" s="25" t="s">
        <v>155</v>
      </c>
      <c r="C89" s="30">
        <f t="shared" si="8"/>
        <v>6</v>
      </c>
      <c r="D89" s="28"/>
      <c r="E89" s="11">
        <v>2</v>
      </c>
      <c r="F89" s="11"/>
      <c r="G89" s="11"/>
      <c r="H89" s="11"/>
      <c r="I89" s="11"/>
      <c r="J89" s="11">
        <v>4</v>
      </c>
    </row>
    <row r="90" spans="1:10" x14ac:dyDescent="0.25">
      <c r="A90" s="20" t="s">
        <v>44</v>
      </c>
      <c r="B90" s="25" t="s">
        <v>156</v>
      </c>
      <c r="C90" s="30">
        <f t="shared" si="8"/>
        <v>6</v>
      </c>
      <c r="D90" s="28"/>
      <c r="E90" s="11">
        <v>2</v>
      </c>
      <c r="F90" s="11"/>
      <c r="G90" s="11"/>
      <c r="H90" s="11"/>
      <c r="I90" s="11"/>
      <c r="J90" s="11">
        <v>4</v>
      </c>
    </row>
    <row r="91" spans="1:10" s="22" customFormat="1" x14ac:dyDescent="0.25">
      <c r="A91" s="98" t="s">
        <v>113</v>
      </c>
      <c r="B91" s="26" t="s">
        <v>157</v>
      </c>
      <c r="C91" s="32">
        <f t="shared" si="8"/>
        <v>2</v>
      </c>
      <c r="D91" s="29"/>
      <c r="E91" s="24"/>
      <c r="F91" s="24"/>
      <c r="G91" s="24"/>
      <c r="H91" s="24"/>
      <c r="I91" s="24"/>
      <c r="J91" s="24">
        <v>2</v>
      </c>
    </row>
    <row r="92" spans="1:10" s="22" customFormat="1" ht="15.75" thickBot="1" x14ac:dyDescent="0.3">
      <c r="A92" s="98" t="s">
        <v>113</v>
      </c>
      <c r="B92" s="23" t="s">
        <v>158</v>
      </c>
      <c r="C92" s="21">
        <f t="shared" si="8"/>
        <v>1</v>
      </c>
      <c r="D92" s="24"/>
      <c r="E92" s="24"/>
      <c r="F92" s="24"/>
      <c r="G92" s="24"/>
      <c r="H92" s="24"/>
      <c r="I92" s="24"/>
      <c r="J92" s="24">
        <v>1</v>
      </c>
    </row>
    <row r="93" spans="1:10" ht="15.75" thickBot="1" x14ac:dyDescent="0.3">
      <c r="A93" s="33"/>
      <c r="B93" s="99" t="s">
        <v>172</v>
      </c>
      <c r="C93" s="100">
        <f>SUM(C2:C92)</f>
        <v>1120</v>
      </c>
      <c r="D93" s="101">
        <f>SUM(D2:D92)</f>
        <v>80</v>
      </c>
      <c r="E93" s="102">
        <f t="shared" ref="E93:J93" si="9">SUM(E2:E92)</f>
        <v>232</v>
      </c>
      <c r="F93" s="102">
        <f t="shared" si="9"/>
        <v>110</v>
      </c>
      <c r="G93" s="102">
        <f t="shared" si="9"/>
        <v>65</v>
      </c>
      <c r="H93" s="102">
        <f t="shared" si="9"/>
        <v>78</v>
      </c>
      <c r="I93" s="102">
        <f t="shared" si="9"/>
        <v>53</v>
      </c>
      <c r="J93" s="103">
        <f t="shared" si="9"/>
        <v>502</v>
      </c>
    </row>
    <row r="94" spans="1:10" x14ac:dyDescent="0.25">
      <c r="B94" s="17" t="s">
        <v>207</v>
      </c>
    </row>
    <row r="95" spans="1:10" x14ac:dyDescent="0.25">
      <c r="B95" s="17" t="s">
        <v>171</v>
      </c>
    </row>
  </sheetData>
  <autoFilter ref="A1:J95" xr:uid="{D51E58F9-7058-4097-ADFF-DDCBAE5B19D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C8396-A7BB-462C-9DE4-BEBF3F05FB88}">
  <dimension ref="A1:AD35"/>
  <sheetViews>
    <sheetView workbookViewId="0">
      <selection activeCell="M1" sqref="M1:N1"/>
    </sheetView>
  </sheetViews>
  <sheetFormatPr baseColWidth="10" defaultRowHeight="15" x14ac:dyDescent="0.25"/>
  <cols>
    <col min="1" max="1" width="38.42578125" bestFit="1" customWidth="1"/>
    <col min="17" max="17" width="11.5703125" style="88"/>
    <col min="19" max="19" width="23" customWidth="1"/>
  </cols>
  <sheetData>
    <row r="1" spans="1:30" x14ac:dyDescent="0.25">
      <c r="A1" s="6"/>
      <c r="B1" s="108" t="s">
        <v>18</v>
      </c>
      <c r="C1" s="108"/>
      <c r="D1" s="108"/>
      <c r="E1" s="108"/>
      <c r="F1" s="109" t="s">
        <v>19</v>
      </c>
      <c r="G1" s="109"/>
      <c r="H1" s="109"/>
      <c r="I1" s="7" t="s">
        <v>20</v>
      </c>
      <c r="J1" s="109" t="s">
        <v>21</v>
      </c>
      <c r="K1" s="109"/>
      <c r="L1" s="7" t="s">
        <v>22</v>
      </c>
      <c r="M1" s="109" t="s">
        <v>204</v>
      </c>
      <c r="N1" s="109"/>
      <c r="O1" s="108" t="s">
        <v>203</v>
      </c>
      <c r="P1" s="108"/>
      <c r="Q1" s="86"/>
    </row>
    <row r="2" spans="1:30" x14ac:dyDescent="0.25">
      <c r="A2" s="8" t="s">
        <v>23</v>
      </c>
      <c r="B2" s="84" t="s">
        <v>24</v>
      </c>
      <c r="C2" s="84" t="s">
        <v>25</v>
      </c>
      <c r="D2" s="9" t="s">
        <v>26</v>
      </c>
      <c r="E2" s="84" t="s">
        <v>27</v>
      </c>
      <c r="F2" s="85" t="s">
        <v>28</v>
      </c>
      <c r="G2" s="85" t="s">
        <v>29</v>
      </c>
      <c r="H2" s="85" t="s">
        <v>30</v>
      </c>
      <c r="I2" s="84" t="s">
        <v>31</v>
      </c>
      <c r="J2" s="85" t="s">
        <v>32</v>
      </c>
      <c r="K2" s="85" t="s">
        <v>33</v>
      </c>
      <c r="L2" s="84" t="s">
        <v>34</v>
      </c>
      <c r="M2" s="85" t="s">
        <v>35</v>
      </c>
      <c r="N2" s="85" t="s">
        <v>36</v>
      </c>
      <c r="O2" s="84" t="s">
        <v>37</v>
      </c>
      <c r="P2" s="84" t="s">
        <v>38</v>
      </c>
      <c r="Q2" s="87" t="s">
        <v>39</v>
      </c>
      <c r="S2" s="89" t="s">
        <v>178</v>
      </c>
      <c r="T2" s="89"/>
      <c r="U2" s="89" t="s">
        <v>178</v>
      </c>
    </row>
    <row r="3" spans="1:30" x14ac:dyDescent="0.25">
      <c r="A3" s="76">
        <v>1</v>
      </c>
      <c r="B3" s="77">
        <f t="shared" ref="B3:P3" si="0">SUM(B4:B9)</f>
        <v>15</v>
      </c>
      <c r="C3" s="77">
        <f t="shared" si="0"/>
        <v>15</v>
      </c>
      <c r="D3" s="77">
        <f t="shared" si="0"/>
        <v>75</v>
      </c>
      <c r="E3" s="77">
        <f t="shared" si="0"/>
        <v>15</v>
      </c>
      <c r="F3" s="77">
        <f t="shared" si="0"/>
        <v>20</v>
      </c>
      <c r="G3" s="77">
        <f t="shared" si="0"/>
        <v>65</v>
      </c>
      <c r="H3" s="78">
        <f t="shared" si="0"/>
        <v>15</v>
      </c>
      <c r="I3" s="77">
        <f t="shared" si="0"/>
        <v>30</v>
      </c>
      <c r="J3" s="77">
        <f t="shared" si="0"/>
        <v>0</v>
      </c>
      <c r="K3" s="77">
        <f t="shared" si="0"/>
        <v>15</v>
      </c>
      <c r="L3" s="77">
        <f t="shared" si="0"/>
        <v>15</v>
      </c>
      <c r="M3" s="77">
        <f t="shared" si="0"/>
        <v>39</v>
      </c>
      <c r="N3" s="77">
        <f t="shared" si="0"/>
        <v>12</v>
      </c>
      <c r="O3" s="77">
        <f t="shared" si="0"/>
        <v>15</v>
      </c>
      <c r="P3" s="77">
        <f t="shared" si="0"/>
        <v>15</v>
      </c>
      <c r="Q3" s="12">
        <f>SUM(B3:P3)</f>
        <v>361</v>
      </c>
      <c r="S3" s="89"/>
      <c r="T3" s="89" t="s">
        <v>179</v>
      </c>
      <c r="U3" s="89" t="s">
        <v>180</v>
      </c>
    </row>
    <row r="4" spans="1:30" s="3" customFormat="1" x14ac:dyDescent="0.25">
      <c r="A4" s="3" t="s">
        <v>40</v>
      </c>
      <c r="B4" s="5"/>
      <c r="C4" s="5"/>
      <c r="D4" s="5"/>
      <c r="E4" s="5">
        <v>15</v>
      </c>
      <c r="F4" s="5"/>
      <c r="G4" s="5">
        <v>15</v>
      </c>
      <c r="H4" s="5"/>
      <c r="I4" s="5"/>
      <c r="J4" s="5"/>
      <c r="K4" s="5"/>
      <c r="L4" s="5"/>
      <c r="M4" s="5">
        <v>12</v>
      </c>
      <c r="N4" s="5">
        <v>12</v>
      </c>
      <c r="O4" s="5"/>
      <c r="P4" s="5"/>
      <c r="Q4" s="4">
        <f>SUM(B4:P4)</f>
        <v>54</v>
      </c>
      <c r="R4"/>
      <c r="S4" s="90" t="s">
        <v>181</v>
      </c>
      <c r="T4" s="90"/>
      <c r="U4" s="91"/>
      <c r="V4"/>
      <c r="W4"/>
      <c r="X4"/>
      <c r="Y4"/>
      <c r="Z4"/>
      <c r="AA4"/>
      <c r="AB4"/>
      <c r="AC4"/>
      <c r="AD4"/>
    </row>
    <row r="5" spans="1:30" s="3" customFormat="1" x14ac:dyDescent="0.25">
      <c r="A5" s="3" t="s">
        <v>8</v>
      </c>
      <c r="B5" s="5"/>
      <c r="C5" s="5"/>
      <c r="D5" s="5"/>
      <c r="E5" s="5"/>
      <c r="F5" s="5"/>
      <c r="G5" s="5">
        <v>20</v>
      </c>
      <c r="H5" s="5"/>
      <c r="I5" s="5"/>
      <c r="J5" s="5"/>
      <c r="K5" s="5"/>
      <c r="L5" s="5"/>
      <c r="M5" s="5"/>
      <c r="N5" s="5"/>
      <c r="O5" s="5">
        <v>15</v>
      </c>
      <c r="P5" s="5"/>
      <c r="Q5" s="4">
        <f>SUM(B5:P5)</f>
        <v>35</v>
      </c>
      <c r="R5"/>
      <c r="S5" s="92" t="s">
        <v>182</v>
      </c>
      <c r="T5" s="92" t="s">
        <v>183</v>
      </c>
      <c r="U5">
        <v>30</v>
      </c>
      <c r="V5"/>
      <c r="W5"/>
      <c r="X5"/>
      <c r="Y5"/>
      <c r="Z5"/>
      <c r="AA5"/>
      <c r="AB5"/>
      <c r="AC5"/>
      <c r="AD5"/>
    </row>
    <row r="6" spans="1:30" s="3" customFormat="1" x14ac:dyDescent="0.25">
      <c r="A6" s="3" t="s">
        <v>41</v>
      </c>
      <c r="B6" s="5"/>
      <c r="C6" s="5"/>
      <c r="D6" s="5">
        <v>60</v>
      </c>
      <c r="E6" s="5"/>
      <c r="F6" s="5">
        <v>20</v>
      </c>
      <c r="G6" s="5">
        <v>20</v>
      </c>
      <c r="H6" s="5"/>
      <c r="I6" s="5">
        <v>15</v>
      </c>
      <c r="J6" s="5"/>
      <c r="K6" s="5">
        <v>15</v>
      </c>
      <c r="L6" s="5">
        <v>15</v>
      </c>
      <c r="M6" s="5">
        <v>15</v>
      </c>
      <c r="N6" s="5"/>
      <c r="O6" s="5"/>
      <c r="P6" s="5">
        <v>15</v>
      </c>
      <c r="Q6" s="4">
        <f>SUM(B6:P6)</f>
        <v>175</v>
      </c>
      <c r="R6"/>
      <c r="S6" t="s">
        <v>184</v>
      </c>
      <c r="T6" t="s">
        <v>185</v>
      </c>
      <c r="U6">
        <v>30</v>
      </c>
      <c r="V6"/>
      <c r="W6"/>
      <c r="X6"/>
      <c r="Y6"/>
      <c r="Z6"/>
      <c r="AA6"/>
      <c r="AB6"/>
      <c r="AC6"/>
      <c r="AD6"/>
    </row>
    <row r="7" spans="1:30" s="3" customFormat="1" x14ac:dyDescent="0.25">
      <c r="A7" s="3" t="s">
        <v>42</v>
      </c>
      <c r="B7" s="5"/>
      <c r="C7" s="5"/>
      <c r="D7" s="5"/>
      <c r="E7" s="5"/>
      <c r="F7" s="5"/>
      <c r="G7" s="5">
        <v>10</v>
      </c>
      <c r="H7" s="5"/>
      <c r="I7" s="5"/>
      <c r="J7" s="5"/>
      <c r="K7" s="5"/>
      <c r="L7" s="5"/>
      <c r="M7" s="5"/>
      <c r="N7" s="5"/>
      <c r="O7" s="5"/>
      <c r="P7" s="5"/>
      <c r="Q7" s="4">
        <f t="shared" ref="Q7:Q11" si="1">SUM(B7:P7)</f>
        <v>10</v>
      </c>
      <c r="R7"/>
      <c r="S7" t="s">
        <v>186</v>
      </c>
      <c r="T7" t="s">
        <v>187</v>
      </c>
      <c r="U7">
        <v>30</v>
      </c>
      <c r="V7"/>
      <c r="W7"/>
      <c r="X7"/>
      <c r="Y7"/>
      <c r="Z7"/>
      <c r="AA7"/>
      <c r="AB7"/>
      <c r="AC7"/>
      <c r="AD7"/>
    </row>
    <row r="8" spans="1:30" s="3" customFormat="1" x14ac:dyDescent="0.25">
      <c r="A8" s="3" t="s">
        <v>43</v>
      </c>
      <c r="B8" s="5"/>
      <c r="C8" s="5"/>
      <c r="D8" s="5">
        <v>15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4">
        <f t="shared" si="1"/>
        <v>15</v>
      </c>
      <c r="R8"/>
      <c r="S8" t="s">
        <v>188</v>
      </c>
      <c r="T8" t="s">
        <v>183</v>
      </c>
      <c r="U8">
        <v>30</v>
      </c>
      <c r="V8"/>
      <c r="W8"/>
      <c r="X8"/>
      <c r="Y8"/>
      <c r="Z8"/>
      <c r="AA8"/>
      <c r="AB8"/>
      <c r="AC8"/>
      <c r="AD8"/>
    </row>
    <row r="9" spans="1:30" s="3" customFormat="1" x14ac:dyDescent="0.25">
      <c r="A9" s="3" t="s">
        <v>45</v>
      </c>
      <c r="B9" s="5">
        <v>15</v>
      </c>
      <c r="C9" s="5">
        <v>15</v>
      </c>
      <c r="D9" s="5"/>
      <c r="E9" s="5"/>
      <c r="F9" s="5"/>
      <c r="G9" s="5"/>
      <c r="H9" s="5">
        <v>15</v>
      </c>
      <c r="I9" s="5">
        <v>15</v>
      </c>
      <c r="J9" s="5"/>
      <c r="K9" s="5"/>
      <c r="L9" s="5"/>
      <c r="M9" s="5">
        <v>12</v>
      </c>
      <c r="N9" s="5"/>
      <c r="O9" s="5"/>
      <c r="P9" s="5"/>
      <c r="Q9" s="4">
        <f t="shared" si="1"/>
        <v>72</v>
      </c>
      <c r="R9"/>
      <c r="S9" t="s">
        <v>189</v>
      </c>
      <c r="T9" t="s">
        <v>190</v>
      </c>
      <c r="U9">
        <v>30</v>
      </c>
      <c r="V9"/>
      <c r="W9"/>
      <c r="X9"/>
      <c r="Y9"/>
      <c r="Z9"/>
      <c r="AA9"/>
      <c r="AB9"/>
      <c r="AC9"/>
      <c r="AD9"/>
    </row>
    <row r="10" spans="1:30" x14ac:dyDescent="0.25">
      <c r="A10" s="79">
        <v>2</v>
      </c>
      <c r="B10" s="80">
        <f t="shared" ref="B10:P10" si="2">SUM(B11:B24)</f>
        <v>25</v>
      </c>
      <c r="C10" s="80">
        <f t="shared" si="2"/>
        <v>0</v>
      </c>
      <c r="D10" s="80">
        <f t="shared" si="2"/>
        <v>76</v>
      </c>
      <c r="E10" s="80">
        <f t="shared" si="2"/>
        <v>15</v>
      </c>
      <c r="F10" s="80">
        <f t="shared" si="2"/>
        <v>30</v>
      </c>
      <c r="G10" s="80">
        <f t="shared" si="2"/>
        <v>81</v>
      </c>
      <c r="H10" s="81">
        <f t="shared" si="2"/>
        <v>52</v>
      </c>
      <c r="I10" s="80">
        <f t="shared" si="2"/>
        <v>52</v>
      </c>
      <c r="J10" s="80">
        <f t="shared" si="2"/>
        <v>0</v>
      </c>
      <c r="K10" s="80">
        <f t="shared" si="2"/>
        <v>10</v>
      </c>
      <c r="L10" s="80">
        <f t="shared" si="2"/>
        <v>30</v>
      </c>
      <c r="M10" s="80">
        <f t="shared" si="2"/>
        <v>36</v>
      </c>
      <c r="N10" s="80">
        <f t="shared" si="2"/>
        <v>12</v>
      </c>
      <c r="O10" s="80">
        <f t="shared" si="2"/>
        <v>30</v>
      </c>
      <c r="P10" s="80">
        <f t="shared" si="2"/>
        <v>15</v>
      </c>
      <c r="Q10" s="12">
        <f t="shared" si="1"/>
        <v>464</v>
      </c>
      <c r="U10" s="91"/>
    </row>
    <row r="11" spans="1:30" s="3" customFormat="1" x14ac:dyDescent="0.25">
      <c r="A11" s="3" t="s">
        <v>46</v>
      </c>
      <c r="B11" s="5"/>
      <c r="C11" s="5"/>
      <c r="D11" s="5"/>
      <c r="E11" s="5"/>
      <c r="F11" s="5"/>
      <c r="G11" s="5"/>
      <c r="H11" s="5"/>
      <c r="I11" s="5">
        <v>15</v>
      </c>
      <c r="J11" s="5"/>
      <c r="K11" s="5"/>
      <c r="L11" s="5"/>
      <c r="M11" s="5"/>
      <c r="N11" s="5"/>
      <c r="O11" s="5"/>
      <c r="P11" s="5"/>
      <c r="Q11" s="4">
        <f t="shared" si="1"/>
        <v>15</v>
      </c>
      <c r="R11"/>
      <c r="S11" s="64" t="s">
        <v>64</v>
      </c>
      <c r="T11" s="93"/>
      <c r="U11"/>
      <c r="V11"/>
      <c r="W11"/>
      <c r="X11"/>
      <c r="Y11"/>
      <c r="Z11"/>
      <c r="AA11"/>
      <c r="AB11"/>
      <c r="AC11"/>
      <c r="AD11"/>
    </row>
    <row r="12" spans="1:30" s="3" customFormat="1" x14ac:dyDescent="0.25">
      <c r="A12" s="3" t="s">
        <v>47</v>
      </c>
      <c r="B12" s="5"/>
      <c r="C12" s="5"/>
      <c r="D12" s="5">
        <v>15</v>
      </c>
      <c r="E12" s="5"/>
      <c r="F12" s="5">
        <v>15</v>
      </c>
      <c r="G12" s="5"/>
      <c r="H12" s="5"/>
      <c r="I12" s="5">
        <v>15</v>
      </c>
      <c r="J12" s="5"/>
      <c r="K12" s="5">
        <v>10</v>
      </c>
      <c r="L12" s="5">
        <v>15</v>
      </c>
      <c r="M12" s="5">
        <v>12</v>
      </c>
      <c r="N12" s="5"/>
      <c r="O12" s="5">
        <v>15</v>
      </c>
      <c r="P12" s="5"/>
      <c r="Q12" s="4">
        <f t="shared" ref="Q12:Q29" si="3">SUM(B12:P12)</f>
        <v>97</v>
      </c>
      <c r="R12"/>
      <c r="S12" t="s">
        <v>191</v>
      </c>
      <c r="T12" t="s">
        <v>185</v>
      </c>
      <c r="U12">
        <v>30</v>
      </c>
      <c r="V12"/>
      <c r="W12"/>
      <c r="X12"/>
      <c r="Y12"/>
      <c r="Z12"/>
      <c r="AA12"/>
      <c r="AB12"/>
      <c r="AC12"/>
      <c r="AD12"/>
    </row>
    <row r="13" spans="1:30" s="3" customFormat="1" x14ac:dyDescent="0.25">
      <c r="A13" s="3" t="s">
        <v>48</v>
      </c>
      <c r="B13" s="5"/>
      <c r="C13" s="5"/>
      <c r="D13" s="5"/>
      <c r="E13" s="5"/>
      <c r="F13" s="5"/>
      <c r="G13" s="5"/>
      <c r="H13" s="5">
        <v>10</v>
      </c>
      <c r="I13" s="5"/>
      <c r="J13" s="5"/>
      <c r="K13" s="5"/>
      <c r="L13" s="5"/>
      <c r="M13" s="5"/>
      <c r="N13" s="5"/>
      <c r="O13" s="5"/>
      <c r="P13" s="5"/>
      <c r="Q13" s="4">
        <f t="shared" si="3"/>
        <v>10</v>
      </c>
      <c r="R13"/>
      <c r="S13" t="s">
        <v>192</v>
      </c>
      <c r="T13" t="s">
        <v>185</v>
      </c>
      <c r="U13">
        <v>30</v>
      </c>
      <c r="V13"/>
      <c r="W13"/>
      <c r="X13"/>
      <c r="Y13"/>
      <c r="Z13"/>
      <c r="AA13"/>
      <c r="AB13"/>
      <c r="AC13"/>
      <c r="AD13"/>
    </row>
    <row r="14" spans="1:30" s="3" customFormat="1" x14ac:dyDescent="0.25">
      <c r="A14" s="3" t="s">
        <v>49</v>
      </c>
      <c r="B14" s="5"/>
      <c r="C14" s="5"/>
      <c r="D14" s="5"/>
      <c r="E14" s="5"/>
      <c r="F14" s="5"/>
      <c r="G14" s="5">
        <v>15</v>
      </c>
      <c r="H14" s="5"/>
      <c r="I14" s="5"/>
      <c r="J14" s="5"/>
      <c r="K14" s="5"/>
      <c r="L14" s="5"/>
      <c r="M14" s="5"/>
      <c r="N14" s="5"/>
      <c r="O14" s="5">
        <v>15</v>
      </c>
      <c r="P14" s="5"/>
      <c r="Q14" s="4">
        <f t="shared" si="3"/>
        <v>30</v>
      </c>
      <c r="R14"/>
      <c r="S14" t="s">
        <v>193</v>
      </c>
      <c r="T14" t="s">
        <v>183</v>
      </c>
      <c r="U14">
        <v>30</v>
      </c>
      <c r="V14"/>
      <c r="W14"/>
      <c r="X14"/>
      <c r="Y14"/>
      <c r="Z14"/>
      <c r="AA14"/>
      <c r="AB14"/>
      <c r="AC14"/>
      <c r="AD14"/>
    </row>
    <row r="15" spans="1:30" s="3" customFormat="1" x14ac:dyDescent="0.25">
      <c r="A15" s="3" t="s">
        <v>50</v>
      </c>
      <c r="B15" s="5"/>
      <c r="C15" s="5"/>
      <c r="D15" s="5">
        <v>15</v>
      </c>
      <c r="E15" s="5"/>
      <c r="F15" s="5"/>
      <c r="G15" s="5">
        <v>15</v>
      </c>
      <c r="H15" s="5">
        <v>15</v>
      </c>
      <c r="I15" s="5">
        <v>10</v>
      </c>
      <c r="J15" s="5"/>
      <c r="K15" s="5"/>
      <c r="L15" s="5">
        <v>15</v>
      </c>
      <c r="M15" s="5">
        <v>12</v>
      </c>
      <c r="N15" s="5"/>
      <c r="O15" s="5"/>
      <c r="P15" s="5">
        <v>15</v>
      </c>
      <c r="Q15" s="4">
        <f t="shared" si="3"/>
        <v>97</v>
      </c>
      <c r="R15"/>
      <c r="S15" t="s">
        <v>194</v>
      </c>
      <c r="T15" t="s">
        <v>195</v>
      </c>
      <c r="U15">
        <v>30</v>
      </c>
      <c r="V15"/>
      <c r="W15"/>
      <c r="X15"/>
      <c r="Y15"/>
      <c r="Z15"/>
      <c r="AA15"/>
      <c r="AB15"/>
      <c r="AC15"/>
      <c r="AD15"/>
    </row>
    <row r="16" spans="1:30" s="3" customFormat="1" x14ac:dyDescent="0.25">
      <c r="A16" s="3" t="s">
        <v>51</v>
      </c>
      <c r="B16" s="5"/>
      <c r="C16" s="5"/>
      <c r="D16" s="5">
        <v>30</v>
      </c>
      <c r="E16" s="5"/>
      <c r="F16" s="5">
        <v>15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4">
        <f t="shared" si="3"/>
        <v>45</v>
      </c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3" customFormat="1" x14ac:dyDescent="0.25">
      <c r="A17" s="3" t="s">
        <v>52</v>
      </c>
      <c r="B17" s="5"/>
      <c r="C17" s="5"/>
      <c r="D17" s="5"/>
      <c r="E17" s="5"/>
      <c r="F17" s="5"/>
      <c r="G17" s="5">
        <v>12</v>
      </c>
      <c r="H17" s="5"/>
      <c r="I17" s="5"/>
      <c r="J17" s="5"/>
      <c r="K17" s="5"/>
      <c r="L17" s="5"/>
      <c r="M17" s="5"/>
      <c r="N17" s="5"/>
      <c r="O17" s="5"/>
      <c r="P17" s="5"/>
      <c r="Q17" s="4">
        <f t="shared" si="3"/>
        <v>12</v>
      </c>
      <c r="R17"/>
      <c r="S17" s="64" t="s">
        <v>61</v>
      </c>
      <c r="T17" s="93"/>
      <c r="U17"/>
      <c r="V17"/>
      <c r="W17"/>
      <c r="X17"/>
      <c r="Y17"/>
      <c r="Z17"/>
      <c r="AA17"/>
      <c r="AB17"/>
      <c r="AC17"/>
      <c r="AD17"/>
    </row>
    <row r="18" spans="1:30" s="3" customFormat="1" x14ac:dyDescent="0.25">
      <c r="A18" s="3" t="s">
        <v>53</v>
      </c>
      <c r="B18" s="5"/>
      <c r="C18" s="5"/>
      <c r="D18" s="5"/>
      <c r="E18" s="5"/>
      <c r="F18" s="5"/>
      <c r="G18" s="5"/>
      <c r="H18" s="5">
        <v>15</v>
      </c>
      <c r="I18" s="5"/>
      <c r="J18" s="5"/>
      <c r="K18" s="5"/>
      <c r="L18" s="5"/>
      <c r="M18" s="5">
        <v>12</v>
      </c>
      <c r="N18" s="5"/>
      <c r="O18" s="5"/>
      <c r="P18" s="5"/>
      <c r="Q18" s="4">
        <f t="shared" si="3"/>
        <v>27</v>
      </c>
      <c r="R18"/>
      <c r="S18" t="s">
        <v>196</v>
      </c>
      <c r="T18" t="s">
        <v>197</v>
      </c>
      <c r="U18">
        <v>30</v>
      </c>
      <c r="V18"/>
      <c r="W18"/>
      <c r="X18"/>
      <c r="Y18"/>
      <c r="Z18"/>
      <c r="AA18"/>
      <c r="AB18"/>
      <c r="AC18"/>
      <c r="AD18"/>
    </row>
    <row r="19" spans="1:30" s="3" customFormat="1" x14ac:dyDescent="0.25">
      <c r="A19" s="3" t="s">
        <v>54</v>
      </c>
      <c r="B19" s="5">
        <v>15</v>
      </c>
      <c r="C19" s="5"/>
      <c r="D19" s="5"/>
      <c r="E19" s="5"/>
      <c r="F19" s="5"/>
      <c r="G19" s="5">
        <v>12</v>
      </c>
      <c r="H19" s="5"/>
      <c r="I19" s="5">
        <v>12</v>
      </c>
      <c r="J19" s="5"/>
      <c r="K19" s="5"/>
      <c r="L19" s="5"/>
      <c r="M19" s="5"/>
      <c r="N19" s="5"/>
      <c r="O19" s="5"/>
      <c r="P19" s="5"/>
      <c r="Q19" s="4">
        <f t="shared" si="3"/>
        <v>39</v>
      </c>
      <c r="R19"/>
      <c r="S19" t="s">
        <v>184</v>
      </c>
      <c r="T19" t="s">
        <v>185</v>
      </c>
      <c r="U19">
        <v>30</v>
      </c>
      <c r="V19"/>
      <c r="W19"/>
      <c r="X19"/>
      <c r="Y19"/>
      <c r="Z19"/>
      <c r="AA19"/>
      <c r="AB19"/>
      <c r="AC19"/>
      <c r="AD19"/>
    </row>
    <row r="20" spans="1:30" s="3" customFormat="1" x14ac:dyDescent="0.25">
      <c r="A20" s="3" t="s">
        <v>55</v>
      </c>
      <c r="B20" s="5">
        <v>10</v>
      </c>
      <c r="C20" s="5"/>
      <c r="D20" s="5"/>
      <c r="E20" s="5"/>
      <c r="F20" s="5"/>
      <c r="G20" s="5">
        <v>12</v>
      </c>
      <c r="H20" s="5"/>
      <c r="I20" s="5"/>
      <c r="J20" s="5"/>
      <c r="K20" s="5"/>
      <c r="L20" s="5"/>
      <c r="M20" s="5"/>
      <c r="N20" s="5"/>
      <c r="O20" s="5"/>
      <c r="P20" s="5"/>
      <c r="Q20" s="4">
        <f t="shared" si="3"/>
        <v>22</v>
      </c>
      <c r="R20"/>
      <c r="S20" t="s">
        <v>198</v>
      </c>
      <c r="T20" t="s">
        <v>183</v>
      </c>
      <c r="U20">
        <v>30</v>
      </c>
      <c r="V20"/>
      <c r="W20"/>
      <c r="X20"/>
      <c r="Y20"/>
      <c r="Z20"/>
      <c r="AA20"/>
      <c r="AB20"/>
      <c r="AC20"/>
      <c r="AD20"/>
    </row>
    <row r="21" spans="1:30" s="3" customFormat="1" x14ac:dyDescent="0.25">
      <c r="A21" s="3" t="s">
        <v>56</v>
      </c>
      <c r="B21" s="5"/>
      <c r="C21" s="5"/>
      <c r="D21" s="5"/>
      <c r="E21" s="5"/>
      <c r="F21" s="5"/>
      <c r="G21" s="5"/>
      <c r="H21" s="5">
        <v>12</v>
      </c>
      <c r="I21" s="5"/>
      <c r="J21" s="5"/>
      <c r="K21" s="5"/>
      <c r="L21" s="5"/>
      <c r="M21" s="5"/>
      <c r="N21" s="5">
        <v>12</v>
      </c>
      <c r="O21" s="5"/>
      <c r="P21" s="5"/>
      <c r="Q21" s="4">
        <f t="shared" si="3"/>
        <v>24</v>
      </c>
      <c r="R21"/>
      <c r="S21" t="s">
        <v>199</v>
      </c>
      <c r="T21" t="s">
        <v>200</v>
      </c>
      <c r="U21">
        <v>30</v>
      </c>
      <c r="V21"/>
      <c r="W21"/>
      <c r="X21"/>
      <c r="Y21"/>
      <c r="Z21"/>
      <c r="AA21"/>
      <c r="AB21"/>
      <c r="AC21"/>
      <c r="AD21"/>
    </row>
    <row r="22" spans="1:30" s="3" customFormat="1" x14ac:dyDescent="0.25">
      <c r="A22" s="3" t="s">
        <v>57</v>
      </c>
      <c r="B22" s="5"/>
      <c r="C22" s="5"/>
      <c r="D22" s="5">
        <v>8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">
        <f t="shared" si="3"/>
        <v>8</v>
      </c>
      <c r="R22"/>
      <c r="S22" t="s">
        <v>193</v>
      </c>
      <c r="T22" t="s">
        <v>185</v>
      </c>
      <c r="U22">
        <v>30</v>
      </c>
      <c r="V22"/>
      <c r="W22"/>
      <c r="X22"/>
      <c r="Y22"/>
      <c r="Z22"/>
      <c r="AA22"/>
      <c r="AB22"/>
      <c r="AC22"/>
      <c r="AD22"/>
    </row>
    <row r="23" spans="1:30" s="3" customFormat="1" x14ac:dyDescent="0.25">
      <c r="A23" s="3" t="s">
        <v>58</v>
      </c>
      <c r="B23" s="5"/>
      <c r="C23" s="5"/>
      <c r="D23" s="5">
        <v>8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">
        <f t="shared" si="3"/>
        <v>8</v>
      </c>
      <c r="R23"/>
      <c r="S23" t="s">
        <v>192</v>
      </c>
      <c r="T23" t="s">
        <v>185</v>
      </c>
      <c r="U23">
        <v>30</v>
      </c>
      <c r="V23"/>
      <c r="W23"/>
      <c r="X23"/>
      <c r="Y23"/>
      <c r="Z23"/>
      <c r="AA23"/>
      <c r="AB23"/>
      <c r="AC23"/>
      <c r="AD23"/>
    </row>
    <row r="24" spans="1:30" s="3" customFormat="1" x14ac:dyDescent="0.25">
      <c r="A24" s="3" t="s">
        <v>59</v>
      </c>
      <c r="B24" s="5"/>
      <c r="C24" s="5"/>
      <c r="D24" s="5"/>
      <c r="E24" s="5">
        <v>15</v>
      </c>
      <c r="F24" s="5"/>
      <c r="G24" s="5">
        <v>15</v>
      </c>
      <c r="H24" s="5"/>
      <c r="I24" s="5"/>
      <c r="J24" s="5"/>
      <c r="K24" s="5"/>
      <c r="L24" s="5"/>
      <c r="M24" s="5"/>
      <c r="N24" s="5"/>
      <c r="O24" s="5"/>
      <c r="P24" s="5"/>
      <c r="Q24" s="4">
        <f t="shared" si="3"/>
        <v>30</v>
      </c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x14ac:dyDescent="0.25">
      <c r="A25" s="79">
        <v>3</v>
      </c>
      <c r="B25" s="80">
        <f t="shared" ref="B25:P25" si="4">SUM(B26:B34)</f>
        <v>15</v>
      </c>
      <c r="C25" s="80">
        <f t="shared" si="4"/>
        <v>15</v>
      </c>
      <c r="D25" s="80">
        <f t="shared" si="4"/>
        <v>105</v>
      </c>
      <c r="E25" s="80">
        <f t="shared" si="4"/>
        <v>0</v>
      </c>
      <c r="F25" s="80">
        <f t="shared" si="4"/>
        <v>15</v>
      </c>
      <c r="G25" s="80">
        <f t="shared" si="4"/>
        <v>27</v>
      </c>
      <c r="H25" s="81">
        <f t="shared" si="4"/>
        <v>30</v>
      </c>
      <c r="I25" s="80">
        <f t="shared" si="4"/>
        <v>30</v>
      </c>
      <c r="J25" s="80">
        <f t="shared" si="4"/>
        <v>15</v>
      </c>
      <c r="K25" s="80">
        <f t="shared" si="4"/>
        <v>0</v>
      </c>
      <c r="L25" s="80">
        <f t="shared" si="4"/>
        <v>15</v>
      </c>
      <c r="M25" s="80">
        <f t="shared" si="4"/>
        <v>15</v>
      </c>
      <c r="N25" s="80">
        <f t="shared" si="4"/>
        <v>0</v>
      </c>
      <c r="O25" s="80">
        <f t="shared" si="4"/>
        <v>0</v>
      </c>
      <c r="P25" s="80">
        <f t="shared" si="4"/>
        <v>30</v>
      </c>
      <c r="Q25" s="12">
        <f t="shared" si="3"/>
        <v>312</v>
      </c>
    </row>
    <row r="26" spans="1:30" s="3" customFormat="1" x14ac:dyDescent="0.25">
      <c r="A26" s="3" t="s">
        <v>60</v>
      </c>
      <c r="B26" s="5"/>
      <c r="C26" s="5"/>
      <c r="D26" s="5">
        <v>15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4">
        <f t="shared" si="3"/>
        <v>15</v>
      </c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3" customFormat="1" x14ac:dyDescent="0.25">
      <c r="A27" s="3" t="s">
        <v>62</v>
      </c>
      <c r="B27" s="5"/>
      <c r="C27" s="5"/>
      <c r="D27" s="5">
        <v>30</v>
      </c>
      <c r="E27" s="5"/>
      <c r="F27" s="5">
        <v>15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4">
        <f t="shared" si="3"/>
        <v>45</v>
      </c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3" customFormat="1" x14ac:dyDescent="0.25">
      <c r="A28" s="3" t="s">
        <v>63</v>
      </c>
      <c r="B28" s="5"/>
      <c r="C28" s="5"/>
      <c r="D28" s="5"/>
      <c r="E28" s="5"/>
      <c r="F28" s="5"/>
      <c r="G28" s="5">
        <v>12</v>
      </c>
      <c r="H28" s="5"/>
      <c r="I28" s="5"/>
      <c r="J28" s="5"/>
      <c r="K28" s="5"/>
      <c r="L28" s="5"/>
      <c r="M28" s="5"/>
      <c r="N28" s="5"/>
      <c r="O28" s="5"/>
      <c r="P28" s="5"/>
      <c r="Q28" s="4">
        <f t="shared" si="3"/>
        <v>12</v>
      </c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3" customFormat="1" x14ac:dyDescent="0.25">
      <c r="A29" s="3" t="s">
        <v>64</v>
      </c>
      <c r="B29" s="5"/>
      <c r="C29" s="5"/>
      <c r="D29" s="5">
        <v>30</v>
      </c>
      <c r="E29" s="5"/>
      <c r="F29" s="5"/>
      <c r="G29" s="5">
        <v>15</v>
      </c>
      <c r="H29" s="5"/>
      <c r="I29" s="5">
        <v>15</v>
      </c>
      <c r="J29" s="5"/>
      <c r="K29" s="5"/>
      <c r="L29" s="5"/>
      <c r="M29" s="5"/>
      <c r="N29" s="5"/>
      <c r="O29" s="5"/>
      <c r="P29" s="5">
        <v>15</v>
      </c>
      <c r="Q29" s="4">
        <f t="shared" si="3"/>
        <v>75</v>
      </c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3" customFormat="1" x14ac:dyDescent="0.25">
      <c r="A30" s="3" t="s">
        <v>65</v>
      </c>
      <c r="B30" s="5"/>
      <c r="C30" s="5"/>
      <c r="D30" s="5"/>
      <c r="E30" s="5"/>
      <c r="F30" s="5"/>
      <c r="G30" s="5"/>
      <c r="H30" s="5">
        <v>15</v>
      </c>
      <c r="I30" s="5"/>
      <c r="J30" s="5"/>
      <c r="K30" s="5"/>
      <c r="L30" s="5"/>
      <c r="M30" s="5"/>
      <c r="N30" s="5"/>
      <c r="O30" s="5"/>
      <c r="P30" s="5"/>
      <c r="Q30" s="4">
        <f t="shared" ref="Q30:Q35" si="5">SUM(B30:P30)</f>
        <v>15</v>
      </c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3" customFormat="1" x14ac:dyDescent="0.25">
      <c r="A31" s="3" t="s">
        <v>66</v>
      </c>
      <c r="B31" s="5"/>
      <c r="C31" s="5"/>
      <c r="D31" s="5">
        <v>15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4">
        <f t="shared" si="5"/>
        <v>15</v>
      </c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3" customFormat="1" x14ac:dyDescent="0.25">
      <c r="A32" s="3" t="s">
        <v>67</v>
      </c>
      <c r="B32" s="5"/>
      <c r="C32" s="5"/>
      <c r="D32" s="5">
        <v>15</v>
      </c>
      <c r="E32" s="5"/>
      <c r="F32" s="5"/>
      <c r="G32" s="5"/>
      <c r="H32" s="5">
        <v>15</v>
      </c>
      <c r="I32" s="5">
        <v>15</v>
      </c>
      <c r="J32" s="5">
        <v>15</v>
      </c>
      <c r="K32" s="5"/>
      <c r="L32" s="5">
        <v>15</v>
      </c>
      <c r="M32" s="5">
        <v>15</v>
      </c>
      <c r="N32" s="5"/>
      <c r="O32" s="5"/>
      <c r="P32" s="5">
        <v>15</v>
      </c>
      <c r="Q32" s="4">
        <f t="shared" si="5"/>
        <v>105</v>
      </c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s="3" customFormat="1" x14ac:dyDescent="0.25">
      <c r="A33" s="3" t="s">
        <v>68</v>
      </c>
      <c r="B33" s="5">
        <v>15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4">
        <f t="shared" si="5"/>
        <v>15</v>
      </c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3" customFormat="1" x14ac:dyDescent="0.25">
      <c r="A34" s="3" t="s">
        <v>69</v>
      </c>
      <c r="B34" s="5"/>
      <c r="C34" s="5">
        <v>15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4">
        <f t="shared" si="5"/>
        <v>15</v>
      </c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x14ac:dyDescent="0.25">
      <c r="A35" s="82" t="s">
        <v>70</v>
      </c>
      <c r="B35" s="83">
        <f t="shared" ref="B35:H35" si="6">B25+B10+B3</f>
        <v>55</v>
      </c>
      <c r="C35" s="83">
        <f t="shared" si="6"/>
        <v>30</v>
      </c>
      <c r="D35" s="83">
        <f t="shared" si="6"/>
        <v>256</v>
      </c>
      <c r="E35" s="83">
        <f t="shared" si="6"/>
        <v>30</v>
      </c>
      <c r="F35" s="83">
        <f t="shared" si="6"/>
        <v>65</v>
      </c>
      <c r="G35" s="83">
        <f t="shared" si="6"/>
        <v>173</v>
      </c>
      <c r="H35" s="83">
        <f t="shared" si="6"/>
        <v>97</v>
      </c>
      <c r="I35" s="83">
        <f t="shared" ref="I35:P35" si="7">SUM(I25,I10,I3)</f>
        <v>112</v>
      </c>
      <c r="J35" s="83">
        <f t="shared" si="7"/>
        <v>15</v>
      </c>
      <c r="K35" s="83">
        <f t="shared" si="7"/>
        <v>25</v>
      </c>
      <c r="L35" s="83">
        <f t="shared" si="7"/>
        <v>60</v>
      </c>
      <c r="M35" s="83">
        <f t="shared" si="7"/>
        <v>90</v>
      </c>
      <c r="N35" s="83">
        <f t="shared" si="7"/>
        <v>24</v>
      </c>
      <c r="O35" s="83">
        <f t="shared" si="7"/>
        <v>45</v>
      </c>
      <c r="P35" s="83">
        <f t="shared" si="7"/>
        <v>60</v>
      </c>
      <c r="Q35" s="14">
        <f t="shared" si="5"/>
        <v>1137</v>
      </c>
    </row>
  </sheetData>
  <mergeCells count="5">
    <mergeCell ref="B1:E1"/>
    <mergeCell ref="F1:H1"/>
    <mergeCell ref="J1:K1"/>
    <mergeCell ref="M1:N1"/>
    <mergeCell ref="O1:P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BD1279DB200E4A8AB9B9854B802BE2" ma:contentTypeVersion="4" ma:contentTypeDescription="Opprett et nytt dokument." ma:contentTypeScope="" ma:versionID="9dcf6ef53e8ccdbade648c9136a7d9c9">
  <xsd:schema xmlns:xsd="http://www.w3.org/2001/XMLSchema" xmlns:xs="http://www.w3.org/2001/XMLSchema" xmlns:p="http://schemas.microsoft.com/office/2006/metadata/properties" xmlns:ns2="32d50b0d-e7a1-4cdf-938c-e1d703e942c3" targetNamespace="http://schemas.microsoft.com/office/2006/metadata/properties" ma:root="true" ma:fieldsID="b3727af22e4e43d829663b0f9f86ef28" ns2:_="">
    <xsd:import namespace="32d50b0d-e7a1-4cdf-938c-e1d703e94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50b0d-e7a1-4cdf-938c-e1d703e94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482002-2206-4234-8194-8F9481DBE4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55A368-CEF1-4D20-BC7E-EDE2692CAD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d50b0d-e7a1-4cdf-938c-e1d703e94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D075AE-0EAB-47DF-AD99-F18008643AA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32d50b0d-e7a1-4cdf-938c-e1d703e942c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søkertall Utdanningsprogram</vt:lpstr>
      <vt:lpstr>søkertall sluttkompetanse</vt:lpstr>
      <vt:lpstr>planlagt tilbud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Merete Hamran</cp:lastModifiedBy>
  <cp:revision/>
  <dcterms:created xsi:type="dcterms:W3CDTF">2024-03-08T10:44:02Z</dcterms:created>
  <dcterms:modified xsi:type="dcterms:W3CDTF">2024-03-11T20:02:33Z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0x01010006BD1279DB200E4A8AB9B9854B802BE2</vt:lpwstr>
  </property>
</Properties>
</file>