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tronder.sharepoint.com/sites/Tilbudstilpasningenvren2023-Tilbudstilpasningenvren2025/Delte dokumenter/Tilbudstilpasningen våren 2025/Søkerstatistikk/"/>
    </mc:Choice>
  </mc:AlternateContent>
  <xr:revisionPtr revIDLastSave="262" documentId="8_{1F0504B1-6E50-413D-9774-9F35596DE1D4}" xr6:coauthVersionLast="47" xr6:coauthVersionMax="47" xr10:uidLastSave="{CD81C73F-569B-42A5-9845-F29749C2A748}"/>
  <bookViews>
    <workbookView xWindow="-120" yWindow="-120" windowWidth="29040" windowHeight="15840" activeTab="3" xr2:uid="{32682C84-0077-4913-A287-32774C9A26FB}"/>
  </bookViews>
  <sheets>
    <sheet name="Totaloversikt" sheetId="1" r:id="rId1"/>
    <sheet name="YF Søkertall og deltakere" sheetId="2" r:id="rId2"/>
    <sheet name="PB Søkertall og deltakere" sheetId="3" r:id="rId3"/>
    <sheet name="Avsatt plass i ungdomsopplæring" sheetId="4" r:id="rId4"/>
  </sheets>
  <definedNames>
    <definedName name="_xlnm._FilterDatabase" localSheetId="3" hidden="1">'Avsatt plass i ungdomsopplæring'!$A$1:$E$1</definedName>
    <definedName name="_xlnm._FilterDatabase" localSheetId="2" hidden="1">'PB Søkertall og deltakere'!$A$1:$H$1</definedName>
    <definedName name="_xlnm._FilterDatabase" localSheetId="1" hidden="1">'YF Søkertall og deltakere'!$A$1:$I$1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4" l="1"/>
  <c r="H53" i="3"/>
  <c r="I46" i="2"/>
  <c r="I66" i="2"/>
  <c r="I61" i="2"/>
  <c r="I43" i="2"/>
  <c r="I37" i="2"/>
  <c r="I30" i="2"/>
  <c r="I22" i="2"/>
  <c r="I2" i="2"/>
  <c r="H19" i="1"/>
  <c r="H18" i="1"/>
  <c r="H17" i="1"/>
  <c r="H16" i="1"/>
  <c r="H15" i="1"/>
  <c r="H14" i="1"/>
  <c r="H13" i="1"/>
  <c r="H12" i="1"/>
  <c r="H11" i="1"/>
  <c r="H10" i="1"/>
  <c r="H9" i="1"/>
  <c r="H7" i="1"/>
  <c r="H6" i="1"/>
  <c r="H5" i="1"/>
  <c r="H4" i="1"/>
  <c r="H3" i="1"/>
  <c r="C21" i="1"/>
  <c r="F15" i="1" s="1"/>
  <c r="B21" i="1"/>
  <c r="E18" i="1" s="1"/>
  <c r="D19" i="1"/>
  <c r="C19" i="1"/>
  <c r="B19" i="1"/>
  <c r="F18" i="1"/>
  <c r="F17" i="1"/>
  <c r="E17" i="1"/>
  <c r="F14" i="1"/>
  <c r="F13" i="1"/>
  <c r="E13" i="1"/>
  <c r="F10" i="1"/>
  <c r="F9" i="1"/>
  <c r="E9" i="1"/>
  <c r="D7" i="1"/>
  <c r="C7" i="1"/>
  <c r="B7" i="1"/>
  <c r="F6" i="1"/>
  <c r="F5" i="1"/>
  <c r="E5" i="1"/>
  <c r="D21" i="1" l="1"/>
  <c r="G19" i="1" s="1"/>
  <c r="E4" i="1"/>
  <c r="E7" i="1"/>
  <c r="E12" i="1"/>
  <c r="E16" i="1"/>
  <c r="E19" i="1"/>
  <c r="E21" i="1" s="1"/>
  <c r="E3" i="1"/>
  <c r="F4" i="1"/>
  <c r="F7" i="1"/>
  <c r="E11" i="1"/>
  <c r="F12" i="1"/>
  <c r="E15" i="1"/>
  <c r="F16" i="1"/>
  <c r="F19" i="1"/>
  <c r="F21" i="1" s="1"/>
  <c r="F3" i="1"/>
  <c r="E6" i="1"/>
  <c r="E10" i="1"/>
  <c r="F11" i="1"/>
  <c r="E14" i="1"/>
  <c r="G16" i="1" l="1"/>
  <c r="G12" i="1"/>
  <c r="G4" i="1"/>
  <c r="G17" i="1"/>
  <c r="G13" i="1"/>
  <c r="G9" i="1"/>
  <c r="G5" i="1"/>
  <c r="G18" i="1"/>
  <c r="G14" i="1"/>
  <c r="G10" i="1"/>
  <c r="G6" i="1"/>
  <c r="G15" i="1"/>
  <c r="G11" i="1"/>
  <c r="G3" i="1"/>
  <c r="G7" i="1"/>
  <c r="G21" i="1" s="1"/>
</calcChain>
</file>

<file path=xl/sharedStrings.xml><?xml version="1.0" encoding="utf-8"?>
<sst xmlns="http://schemas.openxmlformats.org/spreadsheetml/2006/main" count="848" uniqueCount="182">
  <si>
    <t xml:space="preserve">Søker-/deltakertall fordelt på utdanningsprogram videregående opplæring for voksne </t>
  </si>
  <si>
    <t>Antall søkere/deltakere</t>
  </si>
  <si>
    <t>Søkere/deltakere fordelt på prosent</t>
  </si>
  <si>
    <t>Endring fra 2024-25 til 2025-26</t>
  </si>
  <si>
    <t>2023-24</t>
  </si>
  <si>
    <t>2024-25</t>
  </si>
  <si>
    <t>2025-26</t>
  </si>
  <si>
    <t>Påbygging til generell studiekompetanse/fag for studiekompetanse</t>
  </si>
  <si>
    <t>Kunst, design og arkitektur</t>
  </si>
  <si>
    <t>Musikk, dans og drama</t>
  </si>
  <si>
    <t>Medier og kommunikasjon</t>
  </si>
  <si>
    <t>Sum</t>
  </si>
  <si>
    <t>Bygg og anleggsteknikk</t>
  </si>
  <si>
    <t>Elektro og datateknologi</t>
  </si>
  <si>
    <t>Helse og oppvekstfag</t>
  </si>
  <si>
    <t>Naturbruk</t>
  </si>
  <si>
    <t>Restaurant og matfag</t>
  </si>
  <si>
    <t>Teknologi og industrifag</t>
  </si>
  <si>
    <t>Salg og service og reiseliv</t>
  </si>
  <si>
    <t>Frisør, blomster, interiør og eksponeringsdesign</t>
  </si>
  <si>
    <t>Håndtverk, design, produksjonsutvikling</t>
  </si>
  <si>
    <t>Informasjonsteknologi og medieproduksjon</t>
  </si>
  <si>
    <t>Total</t>
  </si>
  <si>
    <t>Totalt antall søkere, samt voksne som allerede er i opplæringsløp per 28.02.2025</t>
  </si>
  <si>
    <t>Region</t>
  </si>
  <si>
    <t>Skole</t>
  </si>
  <si>
    <t>Nivå</t>
  </si>
  <si>
    <t>Programområde kode</t>
  </si>
  <si>
    <t>Programområde navn</t>
  </si>
  <si>
    <t>Utd.pr</t>
  </si>
  <si>
    <t>Antall plasser vedtatt november 24</t>
  </si>
  <si>
    <t>Antall søkere og deltakere per 28.02.2025</t>
  </si>
  <si>
    <t>Fosen</t>
  </si>
  <si>
    <t>vg3</t>
  </si>
  <si>
    <t>HSHEA3MV--</t>
  </si>
  <si>
    <t>Helsearbeiderfaget, modulstrukturert opplæring for voksne</t>
  </si>
  <si>
    <t>HS</t>
  </si>
  <si>
    <t>Johan Bojer</t>
  </si>
  <si>
    <t>vg1</t>
  </si>
  <si>
    <t>HSHSF1----</t>
  </si>
  <si>
    <t>Helse- og oppvekstfag</t>
  </si>
  <si>
    <t>vg2</t>
  </si>
  <si>
    <t>HSBUA2----</t>
  </si>
  <si>
    <t>Barne- og ungdomsarbeiderfag</t>
  </si>
  <si>
    <t>Innherred</t>
  </si>
  <si>
    <t>Levanger</t>
  </si>
  <si>
    <t>FDFBI1----</t>
  </si>
  <si>
    <t>FD</t>
  </si>
  <si>
    <t>Fylkestilbud</t>
  </si>
  <si>
    <t>FDFRI2----</t>
  </si>
  <si>
    <t>Frisør</t>
  </si>
  <si>
    <t>HSHES2----</t>
  </si>
  <si>
    <t>Helseservicefag</t>
  </si>
  <si>
    <t>Fylkestilbud nordelen av fylket</t>
  </si>
  <si>
    <t>HSHSE3----</t>
  </si>
  <si>
    <t>Helsesekretær</t>
  </si>
  <si>
    <t>Mære</t>
  </si>
  <si>
    <t>NALGA2----</t>
  </si>
  <si>
    <t>Landbruk og gartnernæring</t>
  </si>
  <si>
    <t>NA</t>
  </si>
  <si>
    <t>Steinkjer</t>
  </si>
  <si>
    <t>BABAT1----</t>
  </si>
  <si>
    <t>Bygg- og anleggsteknikk</t>
  </si>
  <si>
    <t>BA</t>
  </si>
  <si>
    <t>ELELE1----</t>
  </si>
  <si>
    <t>EL</t>
  </si>
  <si>
    <t>BATMF2----</t>
  </si>
  <si>
    <t>Tømrer</t>
  </si>
  <si>
    <t>ELELE2----</t>
  </si>
  <si>
    <t>Elenergi og ekom</t>
  </si>
  <si>
    <t>HSFOT2----</t>
  </si>
  <si>
    <t>Fotterapi og ortopediteknikk</t>
  </si>
  <si>
    <t>TPKJT2----</t>
  </si>
  <si>
    <t>Kjøretøy</t>
  </si>
  <si>
    <t>TP</t>
  </si>
  <si>
    <t>HSFOT3----</t>
  </si>
  <si>
    <t xml:space="preserve">Fotterapi   </t>
  </si>
  <si>
    <t>Verdal</t>
  </si>
  <si>
    <t>TPTIP1----</t>
  </si>
  <si>
    <t>Teknologi- og industrifag</t>
  </si>
  <si>
    <t>TPPIN2----</t>
  </si>
  <si>
    <t>Industriteknologi</t>
  </si>
  <si>
    <t>TPPRT3MV--</t>
  </si>
  <si>
    <t>Produksjonsteknikkfaget, modulstrukturert opplæring for voksne</t>
  </si>
  <si>
    <t>Namdalen</t>
  </si>
  <si>
    <t>Olav Duun</t>
  </si>
  <si>
    <t>HSAMB2----</t>
  </si>
  <si>
    <t>Ambulansefag</t>
  </si>
  <si>
    <t>BARHO3MV--</t>
  </si>
  <si>
    <t>Renholdsoperatørfaget, modulstrukturert opplæring for voksne</t>
  </si>
  <si>
    <t>Tr. sør</t>
  </si>
  <si>
    <t>Gauldal</t>
  </si>
  <si>
    <t>Fylkestilbud sørdelen av fylket</t>
  </si>
  <si>
    <t>BASNE3MV--</t>
  </si>
  <si>
    <t>Snekkerfaget med fordypningsområde, modulstrukturert opplæring for voksne</t>
  </si>
  <si>
    <t>Tr. Sørvest</t>
  </si>
  <si>
    <t xml:space="preserve">Orkland </t>
  </si>
  <si>
    <t>Trondheim</t>
  </si>
  <si>
    <t>Byåsen</t>
  </si>
  <si>
    <t>RMEKF3MV--</t>
  </si>
  <si>
    <t>Ernæringskokkfaget modulstrukturert opplæring for voksne</t>
  </si>
  <si>
    <t>RM</t>
  </si>
  <si>
    <t>RMKOK3MV--</t>
  </si>
  <si>
    <t>Kokkfaget modulstrukturert opplæring for voksne</t>
  </si>
  <si>
    <t>Charlottenlund</t>
  </si>
  <si>
    <t>BABET3MV--</t>
  </si>
  <si>
    <t>Betongfag modulstrukturert læreplan</t>
  </si>
  <si>
    <t xml:space="preserve">Charlottenlund </t>
  </si>
  <si>
    <t>IMIKM1----</t>
  </si>
  <si>
    <t>IT og medieproduksjon</t>
  </si>
  <si>
    <t>IM</t>
  </si>
  <si>
    <t>IMITK2----</t>
  </si>
  <si>
    <t>Informasjonsteknologi</t>
  </si>
  <si>
    <t>Skjetlein</t>
  </si>
  <si>
    <t>NALBR3----</t>
  </si>
  <si>
    <t>Landbruk</t>
  </si>
  <si>
    <t>Thora Storm</t>
  </si>
  <si>
    <t>HSTAN3----</t>
  </si>
  <si>
    <t>Tannhelsesekretær</t>
  </si>
  <si>
    <t>Tiller</t>
  </si>
  <si>
    <t>TROVO</t>
  </si>
  <si>
    <t>SRSSR1----</t>
  </si>
  <si>
    <t>Salg, service og reiseliv</t>
  </si>
  <si>
    <t>SR</t>
  </si>
  <si>
    <t>SRSRL2----</t>
  </si>
  <si>
    <t>Salg og reiseliv</t>
  </si>
  <si>
    <t>SRSSH2----</t>
  </si>
  <si>
    <t>Service, sikkerhet og admin.</t>
  </si>
  <si>
    <t>HSAPO3----</t>
  </si>
  <si>
    <t>Apotekteknikk</t>
  </si>
  <si>
    <t>SRSLG3MV--</t>
  </si>
  <si>
    <t>Salgsfaget, modulstrukturert opplæring for voksne</t>
  </si>
  <si>
    <t>Værnes</t>
  </si>
  <si>
    <t>Ole Vig</t>
  </si>
  <si>
    <t>PB</t>
  </si>
  <si>
    <t>FF</t>
  </si>
  <si>
    <t>Naturfag studieforberedende utdanningsprogram</t>
  </si>
  <si>
    <t>SF</t>
  </si>
  <si>
    <t>Nettskolen</t>
  </si>
  <si>
    <t>Engelsk studieforberedende</t>
  </si>
  <si>
    <t>Historie</t>
  </si>
  <si>
    <t>PB/SF</t>
  </si>
  <si>
    <t xml:space="preserve">Matematikk 1P-Y </t>
  </si>
  <si>
    <t xml:space="preserve">Matematikk 2P </t>
  </si>
  <si>
    <t xml:space="preserve">Matematikk 2P-Y </t>
  </si>
  <si>
    <t>Norsk og samfunnskunnskap, modultrukturert opplæring for voksne</t>
  </si>
  <si>
    <t>Samfunnskunnskap</t>
  </si>
  <si>
    <t>Sosiologi - valgfritt progamfag</t>
  </si>
  <si>
    <t>Engelsk</t>
  </si>
  <si>
    <t>Antall plasser</t>
  </si>
  <si>
    <t>BAANL</t>
  </si>
  <si>
    <t>Anleggsteknikk</t>
  </si>
  <si>
    <t>BAOFT</t>
  </si>
  <si>
    <t>Overflateteknikk</t>
  </si>
  <si>
    <t>BARLF</t>
  </si>
  <si>
    <t>Rørlegger</t>
  </si>
  <si>
    <t>ELAUT2</t>
  </si>
  <si>
    <t>Automatisering</t>
  </si>
  <si>
    <t>ELAUT3</t>
  </si>
  <si>
    <t>Automatiseringsfaget</t>
  </si>
  <si>
    <t>FDIED</t>
  </si>
  <si>
    <t>Interiør og eksponeringsdesign</t>
  </si>
  <si>
    <t>HSHUD2</t>
  </si>
  <si>
    <t>Hudpleie</t>
  </si>
  <si>
    <t>RMBAK</t>
  </si>
  <si>
    <t>Baker og konditor</t>
  </si>
  <si>
    <t>RMKOS</t>
  </si>
  <si>
    <t>Kokk- og servitør</t>
  </si>
  <si>
    <t>RMMPR</t>
  </si>
  <si>
    <t>Matproduksjon</t>
  </si>
  <si>
    <t>TPAMK</t>
  </si>
  <si>
    <t>Arbeidsmaskiner</t>
  </si>
  <si>
    <t>TPBLK</t>
  </si>
  <si>
    <t>Bilskade, lakk og karosseri</t>
  </si>
  <si>
    <t>TPKPL</t>
  </si>
  <si>
    <t>Kjemiprosess- og laboratoriefag</t>
  </si>
  <si>
    <t>Totalt antall</t>
  </si>
  <si>
    <t>Matematikk 2P-Y</t>
  </si>
  <si>
    <t>Naturfag YF</t>
  </si>
  <si>
    <t>Norsk YF</t>
  </si>
  <si>
    <t>Naturfag PB</t>
  </si>
  <si>
    <t>Norsk PB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</si>
</sst>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C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1"/>
      <color rgb="FFFF0000"/>
      <name val="Aptos Narrow"/>
      <family val="2"/>
      <scheme val="minor"/>
    </font>
    <font>
      <b/>
      <sz val="8"/>
      <color theme="1"/>
      <name val="Tahoma"/>
      <family val="2"/>
    </font>
    <font>
      <b/>
      <sz val="8"/>
      <name val="Tahoma"/>
      <family val="2"/>
    </font>
    <font>
      <sz val="11"/>
      <name val="Calibri"/>
      <family val="2"/>
    </font>
    <font>
      <sz val="11"/>
      <color theme="8"/>
      <name val="Calibri"/>
      <family val="2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theme="6" tint="0.59999389629810485"/>
        <bgColor rgb="FFF0F0F0"/>
      </patternFill>
    </fill>
    <fill>
      <patternFill patternType="solid">
        <fgColor rgb="FFF0F0F0"/>
        <bgColor rgb="FFF0F0F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1" xfId="0" applyFont="1" applyBorder="1" applyAlignment="1">
      <alignment wrapText="1"/>
    </xf>
    <xf numFmtId="0" fontId="5" fillId="0" borderId="6" xfId="0" applyFont="1" applyBorder="1"/>
    <xf numFmtId="0" fontId="5" fillId="0" borderId="1" xfId="0" applyFont="1" applyBorder="1"/>
    <xf numFmtId="0" fontId="5" fillId="0" borderId="7" xfId="0" applyFont="1" applyBorder="1"/>
    <xf numFmtId="0" fontId="5" fillId="0" borderId="8" xfId="0" applyFont="1" applyBorder="1"/>
    <xf numFmtId="0" fontId="6" fillId="2" borderId="9" xfId="0" applyFont="1" applyFill="1" applyBorder="1"/>
    <xf numFmtId="0" fontId="6" fillId="2" borderId="10" xfId="0" applyFont="1" applyFill="1" applyBorder="1"/>
    <xf numFmtId="0" fontId="4" fillId="2" borderId="11" xfId="0" applyFont="1" applyFill="1" applyBorder="1"/>
    <xf numFmtId="10" fontId="6" fillId="2" borderId="12" xfId="1" applyNumberFormat="1" applyFont="1" applyFill="1" applyBorder="1"/>
    <xf numFmtId="10" fontId="6" fillId="2" borderId="13" xfId="1" applyNumberFormat="1" applyFont="1" applyFill="1" applyBorder="1"/>
    <xf numFmtId="10" fontId="4" fillId="2" borderId="14" xfId="1" applyNumberFormat="1" applyFont="1" applyFill="1" applyBorder="1"/>
    <xf numFmtId="0" fontId="6" fillId="2" borderId="13" xfId="0" applyFont="1" applyFill="1" applyBorder="1"/>
    <xf numFmtId="0" fontId="6" fillId="2" borderId="12" xfId="0" applyFont="1" applyFill="1" applyBorder="1"/>
    <xf numFmtId="0" fontId="4" fillId="2" borderId="14" xfId="0" applyFont="1" applyFill="1" applyBorder="1"/>
    <xf numFmtId="0" fontId="7" fillId="3" borderId="13" xfId="0" applyFont="1" applyFill="1" applyBorder="1"/>
    <xf numFmtId="0" fontId="8" fillId="3" borderId="12" xfId="0" applyFont="1" applyFill="1" applyBorder="1"/>
    <xf numFmtId="0" fontId="8" fillId="3" borderId="13" xfId="0" applyFont="1" applyFill="1" applyBorder="1"/>
    <xf numFmtId="0" fontId="7" fillId="3" borderId="14" xfId="0" applyFont="1" applyFill="1" applyBorder="1"/>
    <xf numFmtId="10" fontId="8" fillId="3" borderId="12" xfId="1" applyNumberFormat="1" applyFont="1" applyFill="1" applyBorder="1"/>
    <xf numFmtId="10" fontId="8" fillId="3" borderId="13" xfId="1" applyNumberFormat="1" applyFont="1" applyFill="1" applyBorder="1"/>
    <xf numFmtId="10" fontId="7" fillId="3" borderId="14" xfId="1" applyNumberFormat="1" applyFont="1" applyFill="1" applyBorder="1"/>
    <xf numFmtId="0" fontId="7" fillId="3" borderId="15" xfId="0" applyFont="1" applyFill="1" applyBorder="1"/>
    <xf numFmtId="0" fontId="6" fillId="0" borderId="12" xfId="0" applyFont="1" applyBorder="1"/>
    <xf numFmtId="0" fontId="6" fillId="3" borderId="13" xfId="0" applyFont="1" applyFill="1" applyBorder="1"/>
    <xf numFmtId="0" fontId="4" fillId="3" borderId="14" xfId="0" applyFont="1" applyFill="1" applyBorder="1"/>
    <xf numFmtId="0" fontId="0" fillId="0" borderId="13" xfId="0" applyBorder="1"/>
    <xf numFmtId="0" fontId="2" fillId="0" borderId="14" xfId="0" applyFont="1" applyBorder="1"/>
    <xf numFmtId="0" fontId="6" fillId="4" borderId="13" xfId="0" applyFont="1" applyFill="1" applyBorder="1"/>
    <xf numFmtId="0" fontId="6" fillId="4" borderId="12" xfId="0" applyFont="1" applyFill="1" applyBorder="1"/>
    <xf numFmtId="0" fontId="4" fillId="4" borderId="14" xfId="0" applyFont="1" applyFill="1" applyBorder="1"/>
    <xf numFmtId="10" fontId="6" fillId="4" borderId="12" xfId="1" applyNumberFormat="1" applyFont="1" applyFill="1" applyBorder="1"/>
    <xf numFmtId="10" fontId="6" fillId="4" borderId="13" xfId="1" applyNumberFormat="1" applyFont="1" applyFill="1" applyBorder="1"/>
    <xf numFmtId="10" fontId="4" fillId="4" borderId="14" xfId="1" applyNumberFormat="1" applyFont="1" applyFill="1" applyBorder="1"/>
    <xf numFmtId="0" fontId="4" fillId="3" borderId="13" xfId="0" applyFont="1" applyFill="1" applyBorder="1"/>
    <xf numFmtId="0" fontId="6" fillId="0" borderId="0" xfId="0" applyFont="1"/>
    <xf numFmtId="0" fontId="6" fillId="0" borderId="13" xfId="0" applyFont="1" applyBorder="1"/>
    <xf numFmtId="0" fontId="4" fillId="0" borderId="14" xfId="0" applyFont="1" applyBorder="1"/>
    <xf numFmtId="0" fontId="7" fillId="0" borderId="13" xfId="0" applyFont="1" applyBorder="1"/>
    <xf numFmtId="0" fontId="8" fillId="0" borderId="12" xfId="0" applyFont="1" applyBorder="1"/>
    <xf numFmtId="0" fontId="8" fillId="0" borderId="13" xfId="0" applyFont="1" applyBorder="1"/>
    <xf numFmtId="0" fontId="7" fillId="0" borderId="16" xfId="0" applyFont="1" applyBorder="1"/>
    <xf numFmtId="10" fontId="8" fillId="0" borderId="12" xfId="0" applyNumberFormat="1" applyFont="1" applyBorder="1"/>
    <xf numFmtId="10" fontId="8" fillId="0" borderId="13" xfId="0" applyNumberFormat="1" applyFont="1" applyBorder="1"/>
    <xf numFmtId="10" fontId="7" fillId="0" borderId="16" xfId="0" applyNumberFormat="1" applyFont="1" applyBorder="1"/>
    <xf numFmtId="0" fontId="9" fillId="0" borderId="0" xfId="0" applyFont="1"/>
    <xf numFmtId="0" fontId="0" fillId="0" borderId="0" xfId="0" applyAlignment="1">
      <alignment wrapText="1"/>
    </xf>
    <xf numFmtId="10" fontId="0" fillId="0" borderId="0" xfId="0" applyNumberFormat="1"/>
    <xf numFmtId="10" fontId="0" fillId="0" borderId="0" xfId="1" applyNumberFormat="1" applyFont="1"/>
    <xf numFmtId="0" fontId="10" fillId="5" borderId="12" xfId="0" applyFont="1" applyFill="1" applyBorder="1" applyAlignment="1">
      <alignment horizontal="center" vertical="top" wrapText="1"/>
    </xf>
    <xf numFmtId="16" fontId="10" fillId="5" borderId="12" xfId="0" applyNumberFormat="1" applyFont="1" applyFill="1" applyBorder="1" applyAlignment="1">
      <alignment horizontal="right" vertical="top" wrapText="1"/>
    </xf>
    <xf numFmtId="0" fontId="11" fillId="6" borderId="12" xfId="0" applyFont="1" applyFill="1" applyBorder="1" applyAlignment="1">
      <alignment horizontal="left" vertical="top"/>
    </xf>
    <xf numFmtId="0" fontId="12" fillId="7" borderId="12" xfId="0" applyFont="1" applyFill="1" applyBorder="1"/>
    <xf numFmtId="0" fontId="12" fillId="7" borderId="12" xfId="0" applyFont="1" applyFill="1" applyBorder="1" applyAlignment="1">
      <alignment horizontal="right"/>
    </xf>
    <xf numFmtId="0" fontId="12" fillId="0" borderId="12" xfId="0" applyFont="1" applyBorder="1"/>
    <xf numFmtId="0" fontId="13" fillId="7" borderId="12" xfId="0" applyFont="1" applyFill="1" applyBorder="1"/>
    <xf numFmtId="0" fontId="14" fillId="7" borderId="12" xfId="0" applyFont="1" applyFill="1" applyBorder="1" applyAlignment="1">
      <alignment horizontal="right"/>
    </xf>
    <xf numFmtId="0" fontId="0" fillId="7" borderId="12" xfId="0" applyFill="1" applyBorder="1"/>
    <xf numFmtId="0" fontId="14" fillId="7" borderId="12" xfId="0" applyFont="1" applyFill="1" applyBorder="1" applyAlignment="1">
      <alignment horizontal="left"/>
    </xf>
    <xf numFmtId="0" fontId="0" fillId="7" borderId="12" xfId="0" applyFill="1" applyBorder="1" applyAlignment="1">
      <alignment horizontal="right"/>
    </xf>
    <xf numFmtId="0" fontId="11" fillId="6" borderId="0" xfId="0" applyFont="1" applyFill="1" applyAlignment="1">
      <alignment horizontal="center" vertical="top"/>
    </xf>
    <xf numFmtId="0" fontId="14" fillId="7" borderId="12" xfId="0" applyFont="1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0" xfId="0" applyAlignment="1">
      <alignment horizontal="center"/>
    </xf>
    <xf numFmtId="0" fontId="14" fillId="7" borderId="17" xfId="0" applyFont="1" applyFill="1" applyBorder="1" applyAlignment="1">
      <alignment horizontal="left"/>
    </xf>
    <xf numFmtId="0" fontId="14" fillId="7" borderId="17" xfId="0" applyFont="1" applyFill="1" applyBorder="1" applyAlignment="1">
      <alignment horizontal="center"/>
    </xf>
    <xf numFmtId="0" fontId="15" fillId="7" borderId="18" xfId="0" applyFont="1" applyFill="1" applyBorder="1" applyAlignment="1">
      <alignment horizontal="left"/>
    </xf>
    <xf numFmtId="0" fontId="2" fillId="0" borderId="1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769620</xdr:colOff>
      <xdr:row>6</xdr:row>
      <xdr:rowOff>121920</xdr:rowOff>
    </xdr:from>
    <xdr:to>
      <xdr:col>15</xdr:col>
      <xdr:colOff>167640</xdr:colOff>
      <xdr:row>14</xdr:row>
      <xdr:rowOff>7620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71470E46-698E-F851-2969-4747121B96E2}"/>
            </a:ext>
          </a:extLst>
        </xdr:cNvPr>
        <xdr:cNvSpPr txBox="1"/>
      </xdr:nvSpPr>
      <xdr:spPr>
        <a:xfrm>
          <a:off x="9486900" y="1554480"/>
          <a:ext cx="3360420" cy="13487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Søker-/deltakertall</a:t>
          </a:r>
          <a:r>
            <a:rPr lang="nb-NO" sz="1100" baseline="0"/>
            <a:t> i kolonne I er de søknadene som er ferdig behandlet på telletidspunkt. Søknader som ikke er ferdig behandlet er ikke med i kolonnen. </a:t>
          </a:r>
          <a:endParaRPr lang="nb-N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13</xdr:col>
      <xdr:colOff>190500</xdr:colOff>
      <xdr:row>14</xdr:row>
      <xdr:rowOff>68580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96A99CC9-1DBD-4A02-88AB-C9B1A630F801}"/>
            </a:ext>
          </a:extLst>
        </xdr:cNvPr>
        <xdr:cNvSpPr txBox="1"/>
      </xdr:nvSpPr>
      <xdr:spPr>
        <a:xfrm>
          <a:off x="8717280" y="1615440"/>
          <a:ext cx="2567940" cy="13487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Søker-/deltakertall</a:t>
          </a:r>
          <a:r>
            <a:rPr lang="nb-NO" sz="1100" baseline="0"/>
            <a:t> i kolonne H er de søknadene som er ferdig behandlet på telletidspunkt. Søknader som ikke er ferdig behandlet er ikke med i kolonnen. </a:t>
          </a:r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22B63-45B9-4F66-8208-7E901C08B069}">
  <dimension ref="A1:H24"/>
  <sheetViews>
    <sheetView workbookViewId="0">
      <selection activeCell="K4" sqref="K4"/>
    </sheetView>
  </sheetViews>
  <sheetFormatPr baseColWidth="10" defaultColWidth="11.42578125" defaultRowHeight="15" x14ac:dyDescent="0.25"/>
  <cols>
    <col min="1" max="1" width="55.28515625" customWidth="1"/>
  </cols>
  <sheetData>
    <row r="1" spans="1:8" ht="45.75" thickBot="1" x14ac:dyDescent="0.3">
      <c r="A1" s="1" t="s">
        <v>0</v>
      </c>
      <c r="B1" s="68" t="s">
        <v>1</v>
      </c>
      <c r="C1" s="69"/>
      <c r="D1" s="70"/>
      <c r="E1" s="68" t="s">
        <v>2</v>
      </c>
      <c r="F1" s="69"/>
      <c r="G1" s="71"/>
      <c r="H1" s="46" t="s">
        <v>3</v>
      </c>
    </row>
    <row r="2" spans="1:8" ht="15.75" thickBot="1" x14ac:dyDescent="0.3">
      <c r="A2" s="2"/>
      <c r="B2" s="3" t="s">
        <v>4</v>
      </c>
      <c r="C2" s="4" t="s">
        <v>5</v>
      </c>
      <c r="D2" s="4" t="s">
        <v>6</v>
      </c>
      <c r="E2" s="4" t="s">
        <v>4</v>
      </c>
      <c r="F2" s="5" t="s">
        <v>5</v>
      </c>
      <c r="G2" s="4" t="s">
        <v>6</v>
      </c>
    </row>
    <row r="3" spans="1:8" x14ac:dyDescent="0.25">
      <c r="A3" s="6" t="s">
        <v>7</v>
      </c>
      <c r="B3" s="7">
        <v>219</v>
      </c>
      <c r="C3" s="6">
        <v>272</v>
      </c>
      <c r="D3" s="8">
        <v>389</v>
      </c>
      <c r="E3" s="9">
        <f>B3/$B$21</f>
        <v>0.1990909090909091</v>
      </c>
      <c r="F3" s="10">
        <f>C3/$C$21</f>
        <v>0.24285714285714285</v>
      </c>
      <c r="G3" s="11">
        <f>D3/$D$21</f>
        <v>0.20981661272923408</v>
      </c>
      <c r="H3" s="47">
        <f>G3-F3</f>
        <v>-3.3040530127908779E-2</v>
      </c>
    </row>
    <row r="4" spans="1:8" x14ac:dyDescent="0.25">
      <c r="A4" s="12" t="s">
        <v>8</v>
      </c>
      <c r="B4" s="13">
        <v>2</v>
      </c>
      <c r="C4" s="12">
        <v>1</v>
      </c>
      <c r="D4" s="14">
        <v>0</v>
      </c>
      <c r="E4" s="9">
        <f>B4/$B$21</f>
        <v>1.8181818181818182E-3</v>
      </c>
      <c r="F4" s="10">
        <f>C4/$C$21</f>
        <v>8.9285714285714283E-4</v>
      </c>
      <c r="G4" s="11">
        <f>D4/$D$21</f>
        <v>0</v>
      </c>
      <c r="H4" s="48">
        <f t="shared" ref="H4:H19" si="0">G4-F4</f>
        <v>-8.9285714285714283E-4</v>
      </c>
    </row>
    <row r="5" spans="1:8" x14ac:dyDescent="0.25">
      <c r="A5" s="12" t="s">
        <v>9</v>
      </c>
      <c r="B5" s="13"/>
      <c r="C5" s="12">
        <v>1</v>
      </c>
      <c r="D5" s="14">
        <v>0</v>
      </c>
      <c r="E5" s="9">
        <f>B5/$B$21</f>
        <v>0</v>
      </c>
      <c r="F5" s="10">
        <f>C5/$C$21</f>
        <v>8.9285714285714283E-4</v>
      </c>
      <c r="G5" s="11">
        <f>D5/$D$21</f>
        <v>0</v>
      </c>
      <c r="H5" s="48">
        <f t="shared" si="0"/>
        <v>-8.9285714285714283E-4</v>
      </c>
    </row>
    <row r="6" spans="1:8" x14ac:dyDescent="0.25">
      <c r="A6" s="12" t="s">
        <v>10</v>
      </c>
      <c r="B6" s="13">
        <v>2</v>
      </c>
      <c r="C6" s="12">
        <v>4</v>
      </c>
      <c r="D6" s="14">
        <v>0</v>
      </c>
      <c r="E6" s="9">
        <f>B6/$B$21</f>
        <v>1.8181818181818182E-3</v>
      </c>
      <c r="F6" s="10">
        <f>C6/$C$21</f>
        <v>3.5714285714285713E-3</v>
      </c>
      <c r="G6" s="11">
        <f>D6/$D$21</f>
        <v>0</v>
      </c>
      <c r="H6" s="48">
        <f t="shared" si="0"/>
        <v>-3.5714285714285713E-3</v>
      </c>
    </row>
    <row r="7" spans="1:8" x14ac:dyDescent="0.25">
      <c r="A7" s="15" t="s">
        <v>11</v>
      </c>
      <c r="B7" s="16">
        <f>SUM(B3:B6)</f>
        <v>223</v>
      </c>
      <c r="C7" s="17">
        <f>SUM(C3:C6)</f>
        <v>278</v>
      </c>
      <c r="D7" s="18">
        <f>SUM(D3:D6)</f>
        <v>389</v>
      </c>
      <c r="E7" s="19">
        <f>B7/$B$21</f>
        <v>0.20272727272727273</v>
      </c>
      <c r="F7" s="20">
        <f>C7/$C$21</f>
        <v>0.24821428571428572</v>
      </c>
      <c r="G7" s="21">
        <f>D7/$D$21</f>
        <v>0.20981661272923408</v>
      </c>
      <c r="H7" s="48">
        <f t="shared" si="0"/>
        <v>-3.8397672985051645E-2</v>
      </c>
    </row>
    <row r="8" spans="1:8" x14ac:dyDescent="0.25">
      <c r="A8" s="22"/>
      <c r="B8" s="23"/>
      <c r="C8" s="24"/>
      <c r="D8" s="25"/>
      <c r="E8" s="23"/>
      <c r="F8" s="26"/>
      <c r="G8" s="27"/>
    </row>
    <row r="9" spans="1:8" x14ac:dyDescent="0.25">
      <c r="A9" s="28" t="s">
        <v>12</v>
      </c>
      <c r="B9" s="29">
        <v>84</v>
      </c>
      <c r="C9" s="28">
        <v>56</v>
      </c>
      <c r="D9" s="30">
        <v>82</v>
      </c>
      <c r="E9" s="31">
        <f>B9/$B$21</f>
        <v>7.636363636363637E-2</v>
      </c>
      <c r="F9" s="32">
        <f>C9/$C$21</f>
        <v>0.05</v>
      </c>
      <c r="G9" s="33">
        <f>D9/$D$21</f>
        <v>4.4228694714131607E-2</v>
      </c>
      <c r="H9" s="48">
        <f t="shared" si="0"/>
        <v>-5.7713052858683958E-3</v>
      </c>
    </row>
    <row r="10" spans="1:8" x14ac:dyDescent="0.25">
      <c r="A10" s="28" t="s">
        <v>13</v>
      </c>
      <c r="B10" s="29">
        <v>53</v>
      </c>
      <c r="C10" s="28">
        <v>51</v>
      </c>
      <c r="D10" s="30">
        <v>128</v>
      </c>
      <c r="E10" s="31">
        <f t="shared" ref="E10:E18" si="1">B10/$B$21</f>
        <v>4.818181818181818E-2</v>
      </c>
      <c r="F10" s="32">
        <f t="shared" ref="F10:F18" si="2">C10/$C$21</f>
        <v>4.5535714285714284E-2</v>
      </c>
      <c r="G10" s="33">
        <f t="shared" ref="G10:G18" si="3">D10/$D$21</f>
        <v>6.9039913700107869E-2</v>
      </c>
      <c r="H10" s="48">
        <f t="shared" si="0"/>
        <v>2.3504199414393585E-2</v>
      </c>
    </row>
    <row r="11" spans="1:8" x14ac:dyDescent="0.25">
      <c r="A11" s="28" t="s">
        <v>14</v>
      </c>
      <c r="B11" s="29">
        <v>518</v>
      </c>
      <c r="C11" s="28">
        <v>448</v>
      </c>
      <c r="D11" s="30">
        <v>807</v>
      </c>
      <c r="E11" s="31">
        <f t="shared" si="1"/>
        <v>0.47090909090909089</v>
      </c>
      <c r="F11" s="32">
        <f t="shared" si="2"/>
        <v>0.4</v>
      </c>
      <c r="G11" s="33">
        <f t="shared" si="3"/>
        <v>0.43527508090614886</v>
      </c>
      <c r="H11" s="48">
        <f t="shared" si="0"/>
        <v>3.5275080906148837E-2</v>
      </c>
    </row>
    <row r="12" spans="1:8" x14ac:dyDescent="0.25">
      <c r="A12" s="28" t="s">
        <v>15</v>
      </c>
      <c r="B12" s="29">
        <v>22</v>
      </c>
      <c r="C12" s="28">
        <v>45</v>
      </c>
      <c r="D12" s="30">
        <v>107</v>
      </c>
      <c r="E12" s="31">
        <f t="shared" si="1"/>
        <v>0.02</v>
      </c>
      <c r="F12" s="32">
        <f t="shared" si="2"/>
        <v>4.0178571428571432E-2</v>
      </c>
      <c r="G12" s="33">
        <f t="shared" si="3"/>
        <v>5.7713052858683923E-2</v>
      </c>
      <c r="H12" s="48">
        <f t="shared" si="0"/>
        <v>1.7534481430112492E-2</v>
      </c>
    </row>
    <row r="13" spans="1:8" x14ac:dyDescent="0.25">
      <c r="A13" s="28" t="s">
        <v>16</v>
      </c>
      <c r="B13" s="29">
        <v>50</v>
      </c>
      <c r="C13" s="28">
        <v>32</v>
      </c>
      <c r="D13" s="30">
        <v>56</v>
      </c>
      <c r="E13" s="31">
        <f t="shared" si="1"/>
        <v>4.5454545454545456E-2</v>
      </c>
      <c r="F13" s="32">
        <f t="shared" si="2"/>
        <v>2.8571428571428571E-2</v>
      </c>
      <c r="G13" s="33">
        <f t="shared" si="3"/>
        <v>3.0204962243797196E-2</v>
      </c>
      <c r="H13" s="48">
        <f t="shared" si="0"/>
        <v>1.6335336723686256E-3</v>
      </c>
    </row>
    <row r="14" spans="1:8" x14ac:dyDescent="0.25">
      <c r="A14" s="28" t="s">
        <v>17</v>
      </c>
      <c r="B14" s="29">
        <v>87</v>
      </c>
      <c r="C14" s="28">
        <v>123</v>
      </c>
      <c r="D14" s="30">
        <v>171</v>
      </c>
      <c r="E14" s="31">
        <f t="shared" si="1"/>
        <v>7.9090909090909087E-2</v>
      </c>
      <c r="F14" s="32">
        <f t="shared" si="2"/>
        <v>0.10982142857142857</v>
      </c>
      <c r="G14" s="33">
        <f t="shared" si="3"/>
        <v>9.2233009708737865E-2</v>
      </c>
      <c r="H14" s="48">
        <f t="shared" si="0"/>
        <v>-1.7588418862690705E-2</v>
      </c>
    </row>
    <row r="15" spans="1:8" x14ac:dyDescent="0.25">
      <c r="A15" s="28" t="s">
        <v>18</v>
      </c>
      <c r="B15" s="29">
        <v>37</v>
      </c>
      <c r="C15" s="28">
        <v>42</v>
      </c>
      <c r="D15" s="30">
        <v>74</v>
      </c>
      <c r="E15" s="31">
        <f t="shared" si="1"/>
        <v>3.3636363636363638E-2</v>
      </c>
      <c r="F15" s="32">
        <f t="shared" si="2"/>
        <v>3.7499999999999999E-2</v>
      </c>
      <c r="G15" s="33">
        <f t="shared" si="3"/>
        <v>3.9913700107874865E-2</v>
      </c>
      <c r="H15" s="48">
        <f t="shared" si="0"/>
        <v>2.4137001078748666E-3</v>
      </c>
    </row>
    <row r="16" spans="1:8" x14ac:dyDescent="0.25">
      <c r="A16" s="28" t="s">
        <v>19</v>
      </c>
      <c r="B16" s="29">
        <v>16</v>
      </c>
      <c r="C16" s="28">
        <v>17</v>
      </c>
      <c r="D16" s="30">
        <v>8</v>
      </c>
      <c r="E16" s="31">
        <f t="shared" si="1"/>
        <v>1.4545454545454545E-2</v>
      </c>
      <c r="F16" s="32">
        <f t="shared" si="2"/>
        <v>1.5178571428571428E-2</v>
      </c>
      <c r="G16" s="33">
        <f t="shared" si="3"/>
        <v>4.3149946062567418E-3</v>
      </c>
      <c r="H16" s="48">
        <f t="shared" si="0"/>
        <v>-1.0863576822314687E-2</v>
      </c>
    </row>
    <row r="17" spans="1:8" x14ac:dyDescent="0.25">
      <c r="A17" s="28" t="s">
        <v>20</v>
      </c>
      <c r="B17" s="29">
        <v>2</v>
      </c>
      <c r="C17" s="28">
        <v>5</v>
      </c>
      <c r="D17" s="30">
        <v>0</v>
      </c>
      <c r="E17" s="31">
        <f t="shared" si="1"/>
        <v>1.8181818181818182E-3</v>
      </c>
      <c r="F17" s="32">
        <f t="shared" si="2"/>
        <v>4.464285714285714E-3</v>
      </c>
      <c r="G17" s="33">
        <f t="shared" si="3"/>
        <v>0</v>
      </c>
      <c r="H17" s="48">
        <f t="shared" si="0"/>
        <v>-4.464285714285714E-3</v>
      </c>
    </row>
    <row r="18" spans="1:8" x14ac:dyDescent="0.25">
      <c r="A18" s="28" t="s">
        <v>21</v>
      </c>
      <c r="B18" s="29">
        <v>8</v>
      </c>
      <c r="C18" s="28">
        <v>23</v>
      </c>
      <c r="D18" s="30">
        <v>32</v>
      </c>
      <c r="E18" s="31">
        <f t="shared" si="1"/>
        <v>7.2727272727272727E-3</v>
      </c>
      <c r="F18" s="32">
        <f t="shared" si="2"/>
        <v>2.0535714285714286E-2</v>
      </c>
      <c r="G18" s="33">
        <f t="shared" si="3"/>
        <v>1.7259978425026967E-2</v>
      </c>
      <c r="H18" s="48">
        <f t="shared" si="0"/>
        <v>-3.2757358606873184E-3</v>
      </c>
    </row>
    <row r="19" spans="1:8" x14ac:dyDescent="0.25">
      <c r="A19" s="34" t="s">
        <v>11</v>
      </c>
      <c r="B19" s="16">
        <f>SUM(B9:B18)</f>
        <v>877</v>
      </c>
      <c r="C19" s="17">
        <f>SUM(C9:C18)</f>
        <v>842</v>
      </c>
      <c r="D19" s="18">
        <f>SUM(D9:D18)</f>
        <v>1465</v>
      </c>
      <c r="E19" s="19">
        <f>B19/$B$21</f>
        <v>0.79727272727272724</v>
      </c>
      <c r="F19" s="20">
        <f>C19/$C$21</f>
        <v>0.75178571428571428</v>
      </c>
      <c r="G19" s="21">
        <f>D19/$D$21</f>
        <v>0.79018338727076587</v>
      </c>
      <c r="H19" s="48">
        <f t="shared" si="0"/>
        <v>3.839767298505159E-2</v>
      </c>
    </row>
    <row r="20" spans="1:8" x14ac:dyDescent="0.25">
      <c r="A20" s="35"/>
      <c r="B20" s="23"/>
      <c r="C20" s="36"/>
      <c r="D20" s="37"/>
      <c r="E20" s="23"/>
      <c r="F20" s="36"/>
      <c r="G20" s="27"/>
    </row>
    <row r="21" spans="1:8" ht="15.75" thickBot="1" x14ac:dyDescent="0.3">
      <c r="A21" s="38" t="s">
        <v>22</v>
      </c>
      <c r="B21" s="39">
        <f>SUM(B7+B19)</f>
        <v>1100</v>
      </c>
      <c r="C21" s="40">
        <f>SUM(C7+C19)</f>
        <v>1120</v>
      </c>
      <c r="D21" s="41">
        <f>SUM(D7+D19)</f>
        <v>1854</v>
      </c>
      <c r="E21" s="42">
        <f>E19+E7</f>
        <v>1</v>
      </c>
      <c r="F21" s="43">
        <f>F19+F7</f>
        <v>1</v>
      </c>
      <c r="G21" s="44">
        <f>G19+G7</f>
        <v>1</v>
      </c>
    </row>
    <row r="24" spans="1:8" x14ac:dyDescent="0.25">
      <c r="A24" s="45" t="s">
        <v>23</v>
      </c>
    </row>
  </sheetData>
  <mergeCells count="2">
    <mergeCell ref="B1:D1"/>
    <mergeCell ref="E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EBDED-A827-4C24-8C6F-B619C00B18C2}">
  <dimension ref="A1:I66"/>
  <sheetViews>
    <sheetView workbookViewId="0">
      <pane ySplit="1" topLeftCell="A2" activePane="bottomLeft" state="frozen"/>
      <selection pane="bottomLeft" activeCell="I1" sqref="I1"/>
    </sheetView>
  </sheetViews>
  <sheetFormatPr baseColWidth="10" defaultColWidth="11.42578125" defaultRowHeight="15" x14ac:dyDescent="0.25"/>
  <cols>
    <col min="7" max="7" width="17.5703125" customWidth="1"/>
  </cols>
  <sheetData>
    <row r="1" spans="1:9" ht="52.5" x14ac:dyDescent="0.25">
      <c r="A1" s="51" t="s">
        <v>24</v>
      </c>
      <c r="B1" s="51" t="s">
        <v>25</v>
      </c>
      <c r="C1" s="51" t="s">
        <v>26</v>
      </c>
      <c r="D1" s="51" t="s">
        <v>27</v>
      </c>
      <c r="E1" s="51" t="s">
        <v>28</v>
      </c>
      <c r="F1" s="51" t="s">
        <v>29</v>
      </c>
      <c r="G1" s="51"/>
      <c r="H1" s="49" t="s">
        <v>30</v>
      </c>
      <c r="I1" s="50" t="s">
        <v>31</v>
      </c>
    </row>
    <row r="2" spans="1:9" x14ac:dyDescent="0.25">
      <c r="A2" s="54" t="s">
        <v>32</v>
      </c>
      <c r="B2" s="54" t="s">
        <v>32</v>
      </c>
      <c r="C2" s="54" t="s">
        <v>33</v>
      </c>
      <c r="D2" s="54" t="s">
        <v>34</v>
      </c>
      <c r="E2" s="54" t="s">
        <v>35</v>
      </c>
      <c r="F2" s="54" t="s">
        <v>36</v>
      </c>
      <c r="G2" s="54"/>
      <c r="H2" s="54">
        <v>15</v>
      </c>
      <c r="I2" s="54">
        <f>16+8</f>
        <v>24</v>
      </c>
    </row>
    <row r="3" spans="1:9" x14ac:dyDescent="0.25">
      <c r="A3" s="54" t="s">
        <v>32</v>
      </c>
      <c r="B3" s="54" t="s">
        <v>37</v>
      </c>
      <c r="C3" s="54" t="s">
        <v>38</v>
      </c>
      <c r="D3" s="54" t="s">
        <v>39</v>
      </c>
      <c r="E3" s="54" t="s">
        <v>40</v>
      </c>
      <c r="F3" s="54" t="s">
        <v>36</v>
      </c>
      <c r="G3" s="54"/>
      <c r="H3" s="54">
        <v>15</v>
      </c>
      <c r="I3" s="54">
        <v>2</v>
      </c>
    </row>
    <row r="4" spans="1:9" x14ac:dyDescent="0.25">
      <c r="A4" s="54" t="s">
        <v>32</v>
      </c>
      <c r="B4" s="54" t="s">
        <v>37</v>
      </c>
      <c r="C4" s="54" t="s">
        <v>41</v>
      </c>
      <c r="D4" s="54" t="s">
        <v>42</v>
      </c>
      <c r="E4" s="54" t="s">
        <v>43</v>
      </c>
      <c r="F4" s="54" t="s">
        <v>36</v>
      </c>
      <c r="G4" s="54"/>
      <c r="H4" s="54">
        <v>3</v>
      </c>
      <c r="I4" s="54">
        <v>4</v>
      </c>
    </row>
    <row r="5" spans="1:9" x14ac:dyDescent="0.25">
      <c r="A5" s="52" t="s">
        <v>44</v>
      </c>
      <c r="B5" s="52" t="s">
        <v>45</v>
      </c>
      <c r="C5" s="52" t="s">
        <v>38</v>
      </c>
      <c r="D5" s="52" t="s">
        <v>46</v>
      </c>
      <c r="E5" s="52" t="s">
        <v>19</v>
      </c>
      <c r="F5" s="52" t="s">
        <v>47</v>
      </c>
      <c r="G5" s="52" t="s">
        <v>48</v>
      </c>
      <c r="H5" s="52">
        <v>15</v>
      </c>
      <c r="I5" s="52">
        <v>2</v>
      </c>
    </row>
    <row r="6" spans="1:9" x14ac:dyDescent="0.25">
      <c r="A6" s="54" t="s">
        <v>44</v>
      </c>
      <c r="B6" s="54" t="s">
        <v>45</v>
      </c>
      <c r="C6" s="54" t="s">
        <v>38</v>
      </c>
      <c r="D6" s="54" t="s">
        <v>39</v>
      </c>
      <c r="E6" s="54" t="s">
        <v>40</v>
      </c>
      <c r="F6" s="54" t="s">
        <v>36</v>
      </c>
      <c r="G6" s="54"/>
      <c r="H6" s="54">
        <v>20</v>
      </c>
      <c r="I6" s="54">
        <v>23</v>
      </c>
    </row>
    <row r="7" spans="1:9" x14ac:dyDescent="0.25">
      <c r="A7" s="52" t="s">
        <v>44</v>
      </c>
      <c r="B7" s="52" t="s">
        <v>45</v>
      </c>
      <c r="C7" s="52" t="s">
        <v>41</v>
      </c>
      <c r="D7" s="52" t="s">
        <v>49</v>
      </c>
      <c r="E7" s="52" t="s">
        <v>50</v>
      </c>
      <c r="F7" s="52" t="s">
        <v>47</v>
      </c>
      <c r="G7" s="52" t="s">
        <v>48</v>
      </c>
      <c r="H7" s="52">
        <v>15</v>
      </c>
      <c r="I7" s="52">
        <v>3</v>
      </c>
    </row>
    <row r="8" spans="1:9" x14ac:dyDescent="0.25">
      <c r="A8" s="54" t="s">
        <v>44</v>
      </c>
      <c r="B8" s="54" t="s">
        <v>45</v>
      </c>
      <c r="C8" s="54" t="s">
        <v>41</v>
      </c>
      <c r="D8" s="54" t="s">
        <v>42</v>
      </c>
      <c r="E8" s="54" t="s">
        <v>43</v>
      </c>
      <c r="F8" s="54" t="s">
        <v>36</v>
      </c>
      <c r="G8" s="54"/>
      <c r="H8" s="54">
        <v>15</v>
      </c>
      <c r="I8" s="54">
        <v>20</v>
      </c>
    </row>
    <row r="9" spans="1:9" x14ac:dyDescent="0.25">
      <c r="A9" s="54" t="s">
        <v>44</v>
      </c>
      <c r="B9" s="54" t="s">
        <v>45</v>
      </c>
      <c r="C9" s="54" t="s">
        <v>41</v>
      </c>
      <c r="D9" s="54" t="s">
        <v>51</v>
      </c>
      <c r="E9" s="54" t="s">
        <v>52</v>
      </c>
      <c r="F9" s="54" t="s">
        <v>36</v>
      </c>
      <c r="G9" s="54" t="s">
        <v>53</v>
      </c>
      <c r="H9" s="54">
        <v>20</v>
      </c>
      <c r="I9" s="54">
        <v>14</v>
      </c>
    </row>
    <row r="10" spans="1:9" x14ac:dyDescent="0.25">
      <c r="A10" s="54" t="s">
        <v>44</v>
      </c>
      <c r="B10" s="54" t="s">
        <v>45</v>
      </c>
      <c r="C10" s="54" t="s">
        <v>33</v>
      </c>
      <c r="D10" s="54" t="s">
        <v>54</v>
      </c>
      <c r="E10" s="54" t="s">
        <v>55</v>
      </c>
      <c r="F10" s="54" t="s">
        <v>36</v>
      </c>
      <c r="G10" s="54" t="s">
        <v>53</v>
      </c>
      <c r="H10" s="54">
        <v>15</v>
      </c>
      <c r="I10" s="54">
        <v>10</v>
      </c>
    </row>
    <row r="11" spans="1:9" x14ac:dyDescent="0.25">
      <c r="A11" s="52" t="s">
        <v>44</v>
      </c>
      <c r="B11" s="52" t="s">
        <v>56</v>
      </c>
      <c r="C11" s="52" t="s">
        <v>41</v>
      </c>
      <c r="D11" s="52" t="s">
        <v>57</v>
      </c>
      <c r="E11" s="52" t="s">
        <v>58</v>
      </c>
      <c r="F11" s="52" t="s">
        <v>59</v>
      </c>
      <c r="G11" s="52" t="s">
        <v>48</v>
      </c>
      <c r="H11" s="52">
        <v>50</v>
      </c>
      <c r="I11" s="52">
        <v>5</v>
      </c>
    </row>
    <row r="12" spans="1:9" x14ac:dyDescent="0.25">
      <c r="A12" s="52" t="s">
        <v>44</v>
      </c>
      <c r="B12" s="52" t="s">
        <v>60</v>
      </c>
      <c r="C12" s="52" t="s">
        <v>38</v>
      </c>
      <c r="D12" s="52" t="s">
        <v>61</v>
      </c>
      <c r="E12" s="52" t="s">
        <v>62</v>
      </c>
      <c r="F12" s="52" t="s">
        <v>63</v>
      </c>
      <c r="G12" s="52" t="s">
        <v>53</v>
      </c>
      <c r="H12" s="52">
        <v>15</v>
      </c>
      <c r="I12" s="53">
        <v>13</v>
      </c>
    </row>
    <row r="13" spans="1:9" x14ac:dyDescent="0.25">
      <c r="A13" s="52" t="s">
        <v>44</v>
      </c>
      <c r="B13" s="52" t="s">
        <v>60</v>
      </c>
      <c r="C13" s="52" t="s">
        <v>38</v>
      </c>
      <c r="D13" s="52" t="s">
        <v>64</v>
      </c>
      <c r="E13" s="52" t="s">
        <v>13</v>
      </c>
      <c r="F13" s="52" t="s">
        <v>65</v>
      </c>
      <c r="G13" s="52" t="s">
        <v>53</v>
      </c>
      <c r="H13" s="52">
        <v>20</v>
      </c>
      <c r="I13" s="52">
        <v>19</v>
      </c>
    </row>
    <row r="14" spans="1:9" x14ac:dyDescent="0.25">
      <c r="A14" s="54" t="s">
        <v>44</v>
      </c>
      <c r="B14" s="54" t="s">
        <v>60</v>
      </c>
      <c r="C14" s="54" t="s">
        <v>38</v>
      </c>
      <c r="D14" s="54" t="s">
        <v>39</v>
      </c>
      <c r="E14" s="54" t="s">
        <v>40</v>
      </c>
      <c r="F14" s="54" t="s">
        <v>36</v>
      </c>
      <c r="G14" s="54"/>
      <c r="H14" s="54">
        <v>20</v>
      </c>
      <c r="I14" s="54">
        <v>15</v>
      </c>
    </row>
    <row r="15" spans="1:9" x14ac:dyDescent="0.25">
      <c r="A15" s="52" t="s">
        <v>44</v>
      </c>
      <c r="B15" s="52" t="s">
        <v>60</v>
      </c>
      <c r="C15" s="52" t="s">
        <v>41</v>
      </c>
      <c r="D15" s="52" t="s">
        <v>66</v>
      </c>
      <c r="E15" s="52" t="s">
        <v>67</v>
      </c>
      <c r="F15" s="52" t="s">
        <v>63</v>
      </c>
      <c r="G15" s="52" t="s">
        <v>53</v>
      </c>
      <c r="H15" s="52">
        <v>15</v>
      </c>
      <c r="I15" s="53">
        <v>4</v>
      </c>
    </row>
    <row r="16" spans="1:9" x14ac:dyDescent="0.25">
      <c r="A16" s="52" t="s">
        <v>44</v>
      </c>
      <c r="B16" s="52" t="s">
        <v>60</v>
      </c>
      <c r="C16" s="52" t="s">
        <v>41</v>
      </c>
      <c r="D16" s="52" t="s">
        <v>68</v>
      </c>
      <c r="E16" s="52" t="s">
        <v>69</v>
      </c>
      <c r="F16" s="52" t="s">
        <v>65</v>
      </c>
      <c r="G16" s="52" t="s">
        <v>53</v>
      </c>
      <c r="H16" s="52">
        <v>20</v>
      </c>
      <c r="I16" s="52">
        <v>10</v>
      </c>
    </row>
    <row r="17" spans="1:9" x14ac:dyDescent="0.25">
      <c r="A17" s="54" t="s">
        <v>44</v>
      </c>
      <c r="B17" s="54" t="s">
        <v>60</v>
      </c>
      <c r="C17" s="54" t="s">
        <v>41</v>
      </c>
      <c r="D17" s="54" t="s">
        <v>70</v>
      </c>
      <c r="E17" s="54" t="s">
        <v>71</v>
      </c>
      <c r="F17" s="54" t="s">
        <v>36</v>
      </c>
      <c r="G17" s="54" t="s">
        <v>48</v>
      </c>
      <c r="H17" s="54">
        <v>16</v>
      </c>
      <c r="I17" s="54">
        <v>7</v>
      </c>
    </row>
    <row r="18" spans="1:9" x14ac:dyDescent="0.25">
      <c r="A18" s="52" t="s">
        <v>44</v>
      </c>
      <c r="B18" s="52" t="s">
        <v>60</v>
      </c>
      <c r="C18" s="52" t="s">
        <v>41</v>
      </c>
      <c r="D18" s="52" t="s">
        <v>72</v>
      </c>
      <c r="E18" s="52" t="s">
        <v>73</v>
      </c>
      <c r="F18" s="52" t="s">
        <v>74</v>
      </c>
      <c r="G18" s="52" t="s">
        <v>53</v>
      </c>
      <c r="H18" s="52">
        <v>12</v>
      </c>
      <c r="I18" s="52">
        <v>6</v>
      </c>
    </row>
    <row r="19" spans="1:9" x14ac:dyDescent="0.25">
      <c r="A19" s="54" t="s">
        <v>44</v>
      </c>
      <c r="B19" s="54" t="s">
        <v>60</v>
      </c>
      <c r="C19" s="54" t="s">
        <v>33</v>
      </c>
      <c r="D19" s="54" t="s">
        <v>75</v>
      </c>
      <c r="E19" s="54" t="s">
        <v>76</v>
      </c>
      <c r="F19" s="54" t="s">
        <v>36</v>
      </c>
      <c r="G19" s="54" t="s">
        <v>48</v>
      </c>
      <c r="H19" s="54">
        <v>16</v>
      </c>
      <c r="I19" s="54">
        <v>13</v>
      </c>
    </row>
    <row r="20" spans="1:9" x14ac:dyDescent="0.25">
      <c r="A20" s="52" t="s">
        <v>44</v>
      </c>
      <c r="B20" s="52" t="s">
        <v>77</v>
      </c>
      <c r="C20" s="52" t="s">
        <v>38</v>
      </c>
      <c r="D20" s="52" t="s">
        <v>78</v>
      </c>
      <c r="E20" s="52" t="s">
        <v>79</v>
      </c>
      <c r="F20" s="52" t="s">
        <v>74</v>
      </c>
      <c r="G20" s="52"/>
      <c r="H20" s="52">
        <v>15</v>
      </c>
      <c r="I20" s="52">
        <v>18</v>
      </c>
    </row>
    <row r="21" spans="1:9" x14ac:dyDescent="0.25">
      <c r="A21" s="52" t="s">
        <v>44</v>
      </c>
      <c r="B21" s="52" t="s">
        <v>77</v>
      </c>
      <c r="C21" s="52" t="s">
        <v>41</v>
      </c>
      <c r="D21" s="52" t="s">
        <v>80</v>
      </c>
      <c r="E21" s="52" t="s">
        <v>81</v>
      </c>
      <c r="F21" s="52" t="s">
        <v>74</v>
      </c>
      <c r="G21" s="52" t="s">
        <v>53</v>
      </c>
      <c r="H21" s="52">
        <v>15</v>
      </c>
      <c r="I21" s="52">
        <v>10</v>
      </c>
    </row>
    <row r="22" spans="1:9" x14ac:dyDescent="0.25">
      <c r="A22" s="54" t="s">
        <v>44</v>
      </c>
      <c r="B22" s="54" t="s">
        <v>77</v>
      </c>
      <c r="C22" s="54" t="s">
        <v>33</v>
      </c>
      <c r="D22" s="54" t="s">
        <v>34</v>
      </c>
      <c r="E22" s="54" t="s">
        <v>35</v>
      </c>
      <c r="F22" s="54" t="s">
        <v>36</v>
      </c>
      <c r="G22" s="54"/>
      <c r="H22" s="54">
        <v>45</v>
      </c>
      <c r="I22" s="54">
        <f>65+24</f>
        <v>89</v>
      </c>
    </row>
    <row r="23" spans="1:9" x14ac:dyDescent="0.25">
      <c r="A23" s="52" t="s">
        <v>44</v>
      </c>
      <c r="B23" s="52" t="s">
        <v>77</v>
      </c>
      <c r="C23" s="52" t="s">
        <v>33</v>
      </c>
      <c r="D23" s="52" t="s">
        <v>82</v>
      </c>
      <c r="E23" s="52" t="s">
        <v>83</v>
      </c>
      <c r="F23" s="52" t="s">
        <v>74</v>
      </c>
      <c r="G23" s="52" t="s">
        <v>53</v>
      </c>
      <c r="H23" s="52">
        <v>15</v>
      </c>
      <c r="I23" s="52">
        <v>2</v>
      </c>
    </row>
    <row r="24" spans="1:9" x14ac:dyDescent="0.25">
      <c r="A24" s="54" t="s">
        <v>84</v>
      </c>
      <c r="B24" s="54" t="s">
        <v>85</v>
      </c>
      <c r="C24" s="54" t="s">
        <v>38</v>
      </c>
      <c r="D24" s="54" t="s">
        <v>39</v>
      </c>
      <c r="E24" s="54" t="s">
        <v>40</v>
      </c>
      <c r="F24" s="54" t="s">
        <v>36</v>
      </c>
      <c r="G24" s="54"/>
      <c r="H24" s="54">
        <v>15</v>
      </c>
      <c r="I24" s="54">
        <v>13</v>
      </c>
    </row>
    <row r="25" spans="1:9" x14ac:dyDescent="0.25">
      <c r="A25" s="52" t="s">
        <v>84</v>
      </c>
      <c r="B25" s="52" t="s">
        <v>85</v>
      </c>
      <c r="C25" s="52" t="s">
        <v>38</v>
      </c>
      <c r="D25" s="52" t="s">
        <v>78</v>
      </c>
      <c r="E25" s="52" t="s">
        <v>79</v>
      </c>
      <c r="F25" s="52" t="s">
        <v>74</v>
      </c>
      <c r="G25" s="52"/>
      <c r="H25" s="52">
        <v>10</v>
      </c>
      <c r="I25" s="52">
        <v>4</v>
      </c>
    </row>
    <row r="26" spans="1:9" x14ac:dyDescent="0.25">
      <c r="A26" s="54" t="s">
        <v>84</v>
      </c>
      <c r="B26" s="54" t="s">
        <v>85</v>
      </c>
      <c r="C26" s="54" t="s">
        <v>41</v>
      </c>
      <c r="D26" s="54" t="s">
        <v>86</v>
      </c>
      <c r="E26" s="54" t="s">
        <v>87</v>
      </c>
      <c r="F26" s="54" t="s">
        <v>36</v>
      </c>
      <c r="G26" s="54" t="s">
        <v>48</v>
      </c>
      <c r="H26" s="54">
        <v>15</v>
      </c>
      <c r="I26" s="54">
        <v>17</v>
      </c>
    </row>
    <row r="27" spans="1:9" x14ac:dyDescent="0.25">
      <c r="A27" s="54" t="s">
        <v>84</v>
      </c>
      <c r="B27" s="54" t="s">
        <v>85</v>
      </c>
      <c r="C27" s="54" t="s">
        <v>41</v>
      </c>
      <c r="D27" s="54" t="s">
        <v>42</v>
      </c>
      <c r="E27" s="54" t="s">
        <v>43</v>
      </c>
      <c r="F27" s="54" t="s">
        <v>36</v>
      </c>
      <c r="G27" s="54"/>
      <c r="H27" s="54">
        <v>15</v>
      </c>
      <c r="I27" s="54">
        <v>7</v>
      </c>
    </row>
    <row r="28" spans="1:9" x14ac:dyDescent="0.25">
      <c r="A28" s="52" t="s">
        <v>84</v>
      </c>
      <c r="B28" s="52" t="s">
        <v>85</v>
      </c>
      <c r="C28" s="52" t="s">
        <v>41</v>
      </c>
      <c r="D28" s="52" t="s">
        <v>72</v>
      </c>
      <c r="E28" s="52" t="s">
        <v>73</v>
      </c>
      <c r="F28" s="52" t="s">
        <v>74</v>
      </c>
      <c r="G28" s="52"/>
      <c r="H28" s="52">
        <v>5</v>
      </c>
      <c r="I28" s="52">
        <v>2</v>
      </c>
    </row>
    <row r="29" spans="1:9" x14ac:dyDescent="0.25">
      <c r="A29" s="52" t="s">
        <v>84</v>
      </c>
      <c r="B29" s="52" t="s">
        <v>85</v>
      </c>
      <c r="C29" s="52" t="s">
        <v>33</v>
      </c>
      <c r="D29" s="52" t="s">
        <v>88</v>
      </c>
      <c r="E29" s="52" t="s">
        <v>89</v>
      </c>
      <c r="F29" s="52" t="s">
        <v>63</v>
      </c>
      <c r="G29" s="52" t="s">
        <v>48</v>
      </c>
      <c r="H29" s="52">
        <v>15</v>
      </c>
      <c r="I29" s="53">
        <v>2</v>
      </c>
    </row>
    <row r="30" spans="1:9" x14ac:dyDescent="0.25">
      <c r="A30" s="54" t="s">
        <v>84</v>
      </c>
      <c r="B30" s="54" t="s">
        <v>85</v>
      </c>
      <c r="C30" s="54" t="s">
        <v>33</v>
      </c>
      <c r="D30" s="54" t="s">
        <v>34</v>
      </c>
      <c r="E30" s="54" t="s">
        <v>35</v>
      </c>
      <c r="F30" s="54" t="s">
        <v>36</v>
      </c>
      <c r="G30" s="54"/>
      <c r="H30" s="54">
        <v>30</v>
      </c>
      <c r="I30" s="54">
        <f>32+11</f>
        <v>43</v>
      </c>
    </row>
    <row r="31" spans="1:9" x14ac:dyDescent="0.25">
      <c r="A31" s="52" t="s">
        <v>90</v>
      </c>
      <c r="B31" s="52" t="s">
        <v>91</v>
      </c>
      <c r="C31" s="52" t="s">
        <v>38</v>
      </c>
      <c r="D31" s="52" t="s">
        <v>61</v>
      </c>
      <c r="E31" s="52" t="s">
        <v>62</v>
      </c>
      <c r="F31" s="52" t="s">
        <v>63</v>
      </c>
      <c r="G31" s="52"/>
      <c r="H31" s="52">
        <v>15</v>
      </c>
      <c r="I31" s="53">
        <v>4</v>
      </c>
    </row>
    <row r="32" spans="1:9" x14ac:dyDescent="0.25">
      <c r="A32" s="54" t="s">
        <v>90</v>
      </c>
      <c r="B32" s="54" t="s">
        <v>91</v>
      </c>
      <c r="C32" s="54" t="s">
        <v>38</v>
      </c>
      <c r="D32" s="54" t="s">
        <v>39</v>
      </c>
      <c r="E32" s="54" t="s">
        <v>40</v>
      </c>
      <c r="F32" s="54" t="s">
        <v>36</v>
      </c>
      <c r="G32" s="54"/>
      <c r="H32" s="54">
        <v>15</v>
      </c>
      <c r="I32" s="54">
        <v>8</v>
      </c>
    </row>
    <row r="33" spans="1:9" x14ac:dyDescent="0.25">
      <c r="A33" s="52" t="s">
        <v>90</v>
      </c>
      <c r="B33" s="52" t="s">
        <v>91</v>
      </c>
      <c r="C33" s="52" t="s">
        <v>38</v>
      </c>
      <c r="D33" s="52" t="s">
        <v>78</v>
      </c>
      <c r="E33" s="52" t="s">
        <v>79</v>
      </c>
      <c r="F33" s="52" t="s">
        <v>74</v>
      </c>
      <c r="G33" s="52"/>
      <c r="H33" s="52">
        <v>12</v>
      </c>
      <c r="I33" s="52">
        <v>6</v>
      </c>
    </row>
    <row r="34" spans="1:9" x14ac:dyDescent="0.25">
      <c r="A34" s="54" t="s">
        <v>90</v>
      </c>
      <c r="B34" s="54" t="s">
        <v>91</v>
      </c>
      <c r="C34" s="54" t="s">
        <v>41</v>
      </c>
      <c r="D34" s="54" t="s">
        <v>42</v>
      </c>
      <c r="E34" s="54" t="s">
        <v>43</v>
      </c>
      <c r="F34" s="54" t="s">
        <v>36</v>
      </c>
      <c r="G34" s="54"/>
      <c r="H34" s="54">
        <v>12</v>
      </c>
      <c r="I34" s="54">
        <v>4</v>
      </c>
    </row>
    <row r="35" spans="1:9" x14ac:dyDescent="0.25">
      <c r="A35" s="52" t="s">
        <v>90</v>
      </c>
      <c r="B35" s="52" t="s">
        <v>91</v>
      </c>
      <c r="C35" s="52" t="s">
        <v>41</v>
      </c>
      <c r="D35" s="52" t="s">
        <v>80</v>
      </c>
      <c r="E35" s="52" t="s">
        <v>81</v>
      </c>
      <c r="F35" s="52" t="s">
        <v>74</v>
      </c>
      <c r="G35" s="52" t="s">
        <v>92</v>
      </c>
      <c r="H35" s="52">
        <v>12</v>
      </c>
      <c r="I35" s="52">
        <v>1</v>
      </c>
    </row>
    <row r="36" spans="1:9" x14ac:dyDescent="0.25">
      <c r="A36" s="52" t="s">
        <v>90</v>
      </c>
      <c r="B36" s="52" t="s">
        <v>91</v>
      </c>
      <c r="C36" s="52" t="s">
        <v>33</v>
      </c>
      <c r="D36" s="52" t="s">
        <v>93</v>
      </c>
      <c r="E36" s="52" t="s">
        <v>94</v>
      </c>
      <c r="F36" s="52" t="s">
        <v>63</v>
      </c>
      <c r="G36" s="52" t="s">
        <v>48</v>
      </c>
      <c r="H36" s="52">
        <v>8</v>
      </c>
      <c r="I36" s="53">
        <v>1</v>
      </c>
    </row>
    <row r="37" spans="1:9" x14ac:dyDescent="0.25">
      <c r="A37" s="54" t="s">
        <v>90</v>
      </c>
      <c r="B37" s="54" t="s">
        <v>91</v>
      </c>
      <c r="C37" s="54" t="s">
        <v>33</v>
      </c>
      <c r="D37" s="54" t="s">
        <v>34</v>
      </c>
      <c r="E37" s="54" t="s">
        <v>35</v>
      </c>
      <c r="F37" s="54" t="s">
        <v>36</v>
      </c>
      <c r="G37" s="54"/>
      <c r="H37" s="54">
        <v>15</v>
      </c>
      <c r="I37" s="54">
        <f>19+10</f>
        <v>29</v>
      </c>
    </row>
    <row r="38" spans="1:9" x14ac:dyDescent="0.25">
      <c r="A38" s="52" t="s">
        <v>90</v>
      </c>
      <c r="B38" s="52" t="s">
        <v>91</v>
      </c>
      <c r="C38" s="52" t="s">
        <v>33</v>
      </c>
      <c r="D38" s="52" t="s">
        <v>82</v>
      </c>
      <c r="E38" s="52" t="s">
        <v>83</v>
      </c>
      <c r="F38" s="52" t="s">
        <v>74</v>
      </c>
      <c r="G38" s="52" t="s">
        <v>92</v>
      </c>
      <c r="H38" s="52">
        <v>8</v>
      </c>
      <c r="I38" s="52">
        <v>0</v>
      </c>
    </row>
    <row r="39" spans="1:9" x14ac:dyDescent="0.25">
      <c r="A39" s="52" t="s">
        <v>95</v>
      </c>
      <c r="B39" s="52" t="s">
        <v>96</v>
      </c>
      <c r="C39" s="52" t="s">
        <v>38</v>
      </c>
      <c r="D39" s="52" t="s">
        <v>64</v>
      </c>
      <c r="E39" s="52" t="s">
        <v>13</v>
      </c>
      <c r="F39" s="52" t="s">
        <v>65</v>
      </c>
      <c r="G39" s="52" t="s">
        <v>92</v>
      </c>
      <c r="H39" s="52">
        <v>16</v>
      </c>
      <c r="I39" s="52">
        <v>29</v>
      </c>
    </row>
    <row r="40" spans="1:9" x14ac:dyDescent="0.25">
      <c r="A40" s="54" t="s">
        <v>95</v>
      </c>
      <c r="B40" s="54" t="s">
        <v>96</v>
      </c>
      <c r="C40" s="54" t="s">
        <v>38</v>
      </c>
      <c r="D40" s="54" t="s">
        <v>39</v>
      </c>
      <c r="E40" s="54" t="s">
        <v>40</v>
      </c>
      <c r="F40" s="54" t="s">
        <v>36</v>
      </c>
      <c r="G40" s="54"/>
      <c r="H40" s="54">
        <v>15</v>
      </c>
      <c r="I40" s="54">
        <v>6</v>
      </c>
    </row>
    <row r="41" spans="1:9" x14ac:dyDescent="0.25">
      <c r="A41" s="52" t="s">
        <v>95</v>
      </c>
      <c r="B41" s="52" t="s">
        <v>96</v>
      </c>
      <c r="C41" s="52" t="s">
        <v>41</v>
      </c>
      <c r="D41" s="52" t="s">
        <v>68</v>
      </c>
      <c r="E41" s="52" t="s">
        <v>69</v>
      </c>
      <c r="F41" s="52" t="s">
        <v>65</v>
      </c>
      <c r="G41" s="52" t="s">
        <v>92</v>
      </c>
      <c r="H41" s="52">
        <v>16</v>
      </c>
      <c r="I41" s="52">
        <v>14</v>
      </c>
    </row>
    <row r="42" spans="1:9" x14ac:dyDescent="0.25">
      <c r="A42" s="54" t="s">
        <v>95</v>
      </c>
      <c r="B42" s="54" t="s">
        <v>96</v>
      </c>
      <c r="C42" s="54" t="s">
        <v>41</v>
      </c>
      <c r="D42" s="54" t="s">
        <v>42</v>
      </c>
      <c r="E42" s="54" t="s">
        <v>43</v>
      </c>
      <c r="F42" s="54" t="s">
        <v>36</v>
      </c>
      <c r="G42" s="54"/>
      <c r="H42" s="54">
        <v>12</v>
      </c>
      <c r="I42" s="54">
        <v>3</v>
      </c>
    </row>
    <row r="43" spans="1:9" x14ac:dyDescent="0.25">
      <c r="A43" s="54" t="s">
        <v>95</v>
      </c>
      <c r="B43" s="54" t="s">
        <v>96</v>
      </c>
      <c r="C43" s="54" t="s">
        <v>33</v>
      </c>
      <c r="D43" s="54" t="s">
        <v>34</v>
      </c>
      <c r="E43" s="54" t="s">
        <v>35</v>
      </c>
      <c r="F43" s="54" t="s">
        <v>36</v>
      </c>
      <c r="G43" s="54"/>
      <c r="H43" s="54">
        <v>15</v>
      </c>
      <c r="I43" s="54">
        <f>21+8</f>
        <v>29</v>
      </c>
    </row>
    <row r="44" spans="1:9" x14ac:dyDescent="0.25">
      <c r="A44" s="52" t="s">
        <v>97</v>
      </c>
      <c r="B44" s="52" t="s">
        <v>98</v>
      </c>
      <c r="C44" s="52" t="s">
        <v>41</v>
      </c>
      <c r="D44" s="52" t="s">
        <v>72</v>
      </c>
      <c r="E44" s="52" t="s">
        <v>73</v>
      </c>
      <c r="F44" s="52" t="s">
        <v>74</v>
      </c>
      <c r="G44" s="52" t="s">
        <v>92</v>
      </c>
      <c r="H44" s="52">
        <v>15</v>
      </c>
      <c r="I44" s="52">
        <v>2</v>
      </c>
    </row>
    <row r="45" spans="1:9" x14ac:dyDescent="0.25">
      <c r="A45" s="52" t="s">
        <v>97</v>
      </c>
      <c r="B45" s="52" t="s">
        <v>98</v>
      </c>
      <c r="C45" s="52" t="s">
        <v>33</v>
      </c>
      <c r="D45" s="52" t="s">
        <v>99</v>
      </c>
      <c r="E45" s="52" t="s">
        <v>100</v>
      </c>
      <c r="F45" s="52" t="s">
        <v>101</v>
      </c>
      <c r="G45" s="52" t="s">
        <v>48</v>
      </c>
      <c r="H45" s="52">
        <v>15</v>
      </c>
      <c r="I45" s="52">
        <v>4</v>
      </c>
    </row>
    <row r="46" spans="1:9" x14ac:dyDescent="0.25">
      <c r="A46" s="52" t="s">
        <v>97</v>
      </c>
      <c r="B46" s="52" t="s">
        <v>98</v>
      </c>
      <c r="C46" s="52" t="s">
        <v>33</v>
      </c>
      <c r="D46" s="52" t="s">
        <v>102</v>
      </c>
      <c r="E46" s="52" t="s">
        <v>103</v>
      </c>
      <c r="F46" s="52" t="s">
        <v>101</v>
      </c>
      <c r="G46" s="52" t="s">
        <v>48</v>
      </c>
      <c r="H46" s="52">
        <v>15</v>
      </c>
      <c r="I46" s="52">
        <f>20+18</f>
        <v>38</v>
      </c>
    </row>
    <row r="47" spans="1:9" x14ac:dyDescent="0.25">
      <c r="A47" s="52" t="s">
        <v>97</v>
      </c>
      <c r="B47" s="52" t="s">
        <v>104</v>
      </c>
      <c r="C47" s="52" t="s">
        <v>38</v>
      </c>
      <c r="D47" s="52" t="s">
        <v>78</v>
      </c>
      <c r="E47" s="52" t="s">
        <v>79</v>
      </c>
      <c r="F47" s="52" t="s">
        <v>74</v>
      </c>
      <c r="G47" s="52"/>
      <c r="H47" s="52">
        <v>16</v>
      </c>
      <c r="I47" s="52">
        <v>21</v>
      </c>
    </row>
    <row r="48" spans="1:9" x14ac:dyDescent="0.25">
      <c r="A48" s="52" t="s">
        <v>97</v>
      </c>
      <c r="B48" s="52" t="s">
        <v>104</v>
      </c>
      <c r="C48" s="52" t="s">
        <v>33</v>
      </c>
      <c r="D48" s="52" t="s">
        <v>105</v>
      </c>
      <c r="E48" s="52" t="s">
        <v>106</v>
      </c>
      <c r="F48" s="52" t="s">
        <v>63</v>
      </c>
      <c r="G48" s="52" t="s">
        <v>48</v>
      </c>
      <c r="H48" s="52">
        <v>8</v>
      </c>
      <c r="I48" s="53">
        <v>2</v>
      </c>
    </row>
    <row r="49" spans="1:9" x14ac:dyDescent="0.25">
      <c r="A49" s="52" t="s">
        <v>97</v>
      </c>
      <c r="B49" s="52" t="s">
        <v>107</v>
      </c>
      <c r="C49" s="52" t="s">
        <v>38</v>
      </c>
      <c r="D49" s="52" t="s">
        <v>108</v>
      </c>
      <c r="E49" s="52" t="s">
        <v>109</v>
      </c>
      <c r="F49" s="52" t="s">
        <v>110</v>
      </c>
      <c r="G49" s="52" t="s">
        <v>48</v>
      </c>
      <c r="H49" s="52">
        <v>15</v>
      </c>
      <c r="I49" s="52">
        <v>18</v>
      </c>
    </row>
    <row r="50" spans="1:9" x14ac:dyDescent="0.25">
      <c r="A50" s="52" t="s">
        <v>97</v>
      </c>
      <c r="B50" s="52" t="s">
        <v>107</v>
      </c>
      <c r="C50" s="52" t="s">
        <v>41</v>
      </c>
      <c r="D50" s="52" t="s">
        <v>111</v>
      </c>
      <c r="E50" s="52" t="s">
        <v>112</v>
      </c>
      <c r="F50" s="52" t="s">
        <v>110</v>
      </c>
      <c r="G50" s="52" t="s">
        <v>48</v>
      </c>
      <c r="H50" s="52">
        <v>15</v>
      </c>
      <c r="I50" s="52">
        <v>6</v>
      </c>
    </row>
    <row r="51" spans="1:9" x14ac:dyDescent="0.25">
      <c r="A51" s="52" t="s">
        <v>97</v>
      </c>
      <c r="B51" s="52" t="s">
        <v>113</v>
      </c>
      <c r="C51" s="52" t="s">
        <v>33</v>
      </c>
      <c r="D51" s="52" t="s">
        <v>114</v>
      </c>
      <c r="E51" s="52" t="s">
        <v>115</v>
      </c>
      <c r="F51" s="52" t="s">
        <v>59</v>
      </c>
      <c r="G51" s="52" t="s">
        <v>48</v>
      </c>
      <c r="H51" s="52">
        <v>30</v>
      </c>
      <c r="I51" s="52">
        <v>34</v>
      </c>
    </row>
    <row r="52" spans="1:9" x14ac:dyDescent="0.25">
      <c r="A52" s="54" t="s">
        <v>97</v>
      </c>
      <c r="B52" s="54" t="s">
        <v>116</v>
      </c>
      <c r="C52" s="54" t="s">
        <v>33</v>
      </c>
      <c r="D52" s="54" t="s">
        <v>117</v>
      </c>
      <c r="E52" s="54" t="s">
        <v>118</v>
      </c>
      <c r="F52" s="54" t="s">
        <v>36</v>
      </c>
      <c r="G52" s="54" t="s">
        <v>48</v>
      </c>
      <c r="H52" s="54">
        <v>15</v>
      </c>
      <c r="I52" s="54">
        <v>10</v>
      </c>
    </row>
    <row r="53" spans="1:9" x14ac:dyDescent="0.25">
      <c r="A53" s="52" t="s">
        <v>97</v>
      </c>
      <c r="B53" s="52" t="s">
        <v>119</v>
      </c>
      <c r="C53" s="52" t="s">
        <v>41</v>
      </c>
      <c r="D53" s="52" t="s">
        <v>66</v>
      </c>
      <c r="E53" s="52" t="s">
        <v>67</v>
      </c>
      <c r="F53" s="52" t="s">
        <v>63</v>
      </c>
      <c r="G53" s="52"/>
      <c r="H53" s="52">
        <v>15</v>
      </c>
      <c r="I53" s="53">
        <v>10</v>
      </c>
    </row>
    <row r="54" spans="1:9" x14ac:dyDescent="0.25">
      <c r="A54" s="54" t="s">
        <v>97</v>
      </c>
      <c r="B54" s="54" t="s">
        <v>120</v>
      </c>
      <c r="C54" s="54" t="s">
        <v>38</v>
      </c>
      <c r="D54" s="54" t="s">
        <v>39</v>
      </c>
      <c r="E54" s="54" t="s">
        <v>40</v>
      </c>
      <c r="F54" s="54" t="s">
        <v>36</v>
      </c>
      <c r="G54" s="54"/>
      <c r="H54" s="54">
        <v>60</v>
      </c>
      <c r="I54" s="54">
        <v>33</v>
      </c>
    </row>
    <row r="55" spans="1:9" x14ac:dyDescent="0.25">
      <c r="A55" s="52" t="s">
        <v>97</v>
      </c>
      <c r="B55" s="52" t="s">
        <v>120</v>
      </c>
      <c r="C55" s="52" t="s">
        <v>38</v>
      </c>
      <c r="D55" s="52" t="s">
        <v>121</v>
      </c>
      <c r="E55" s="52" t="s">
        <v>122</v>
      </c>
      <c r="F55" s="52" t="s">
        <v>123</v>
      </c>
      <c r="G55" s="52" t="s">
        <v>48</v>
      </c>
      <c r="H55" s="52">
        <v>15</v>
      </c>
      <c r="I55" s="52">
        <v>11</v>
      </c>
    </row>
    <row r="56" spans="1:9" x14ac:dyDescent="0.25">
      <c r="A56" s="54" t="s">
        <v>97</v>
      </c>
      <c r="B56" s="54" t="s">
        <v>120</v>
      </c>
      <c r="C56" s="54" t="s">
        <v>41</v>
      </c>
      <c r="D56" s="54" t="s">
        <v>42</v>
      </c>
      <c r="E56" s="54" t="s">
        <v>43</v>
      </c>
      <c r="F56" s="54" t="s">
        <v>36</v>
      </c>
      <c r="G56" s="54"/>
      <c r="H56" s="54">
        <v>15</v>
      </c>
      <c r="I56" s="54">
        <v>21</v>
      </c>
    </row>
    <row r="57" spans="1:9" x14ac:dyDescent="0.25">
      <c r="A57" s="54" t="s">
        <v>97</v>
      </c>
      <c r="B57" s="54" t="s">
        <v>120</v>
      </c>
      <c r="C57" s="54" t="s">
        <v>41</v>
      </c>
      <c r="D57" s="54" t="s">
        <v>51</v>
      </c>
      <c r="E57" s="54" t="s">
        <v>52</v>
      </c>
      <c r="F57" s="54" t="s">
        <v>36</v>
      </c>
      <c r="G57" s="54" t="s">
        <v>92</v>
      </c>
      <c r="H57" s="54">
        <v>30</v>
      </c>
      <c r="I57" s="54">
        <v>39</v>
      </c>
    </row>
    <row r="58" spans="1:9" x14ac:dyDescent="0.25">
      <c r="A58" s="52" t="s">
        <v>97</v>
      </c>
      <c r="B58" s="52" t="s">
        <v>120</v>
      </c>
      <c r="C58" s="52" t="s">
        <v>41</v>
      </c>
      <c r="D58" s="52" t="s">
        <v>124</v>
      </c>
      <c r="E58" s="52" t="s">
        <v>125</v>
      </c>
      <c r="F58" s="52" t="s">
        <v>123</v>
      </c>
      <c r="G58" s="52" t="s">
        <v>48</v>
      </c>
      <c r="H58" s="52">
        <v>10</v>
      </c>
      <c r="I58" s="52">
        <v>1</v>
      </c>
    </row>
    <row r="59" spans="1:9" x14ac:dyDescent="0.25">
      <c r="A59" s="52" t="s">
        <v>97</v>
      </c>
      <c r="B59" s="52" t="s">
        <v>120</v>
      </c>
      <c r="C59" s="52" t="s">
        <v>41</v>
      </c>
      <c r="D59" s="52" t="s">
        <v>126</v>
      </c>
      <c r="E59" s="52" t="s">
        <v>127</v>
      </c>
      <c r="F59" s="52" t="s">
        <v>123</v>
      </c>
      <c r="G59" s="52" t="s">
        <v>48</v>
      </c>
      <c r="H59" s="52">
        <v>10</v>
      </c>
      <c r="I59" s="52">
        <v>5</v>
      </c>
    </row>
    <row r="60" spans="1:9" x14ac:dyDescent="0.25">
      <c r="A60" s="54" t="s">
        <v>97</v>
      </c>
      <c r="B60" s="54" t="s">
        <v>120</v>
      </c>
      <c r="C60" s="54" t="s">
        <v>33</v>
      </c>
      <c r="D60" s="54" t="s">
        <v>128</v>
      </c>
      <c r="E60" s="54" t="s">
        <v>129</v>
      </c>
      <c r="F60" s="54" t="s">
        <v>36</v>
      </c>
      <c r="G60" s="54" t="s">
        <v>48</v>
      </c>
      <c r="H60" s="54">
        <v>20</v>
      </c>
      <c r="I60" s="54">
        <v>27</v>
      </c>
    </row>
    <row r="61" spans="1:9" x14ac:dyDescent="0.25">
      <c r="A61" s="54" t="s">
        <v>97</v>
      </c>
      <c r="B61" s="54" t="s">
        <v>120</v>
      </c>
      <c r="C61" s="54" t="s">
        <v>33</v>
      </c>
      <c r="D61" s="54" t="s">
        <v>34</v>
      </c>
      <c r="E61" s="54" t="s">
        <v>35</v>
      </c>
      <c r="F61" s="54" t="s">
        <v>36</v>
      </c>
      <c r="G61" s="54"/>
      <c r="H61" s="54">
        <v>45</v>
      </c>
      <c r="I61" s="54">
        <f>71+32+1</f>
        <v>104</v>
      </c>
    </row>
    <row r="62" spans="1:9" x14ac:dyDescent="0.25">
      <c r="A62" s="54" t="s">
        <v>97</v>
      </c>
      <c r="B62" s="54" t="s">
        <v>120</v>
      </c>
      <c r="C62" s="54" t="s">
        <v>33</v>
      </c>
      <c r="D62" s="54" t="s">
        <v>54</v>
      </c>
      <c r="E62" s="54" t="s">
        <v>55</v>
      </c>
      <c r="F62" s="54" t="s">
        <v>36</v>
      </c>
      <c r="G62" s="54" t="s">
        <v>92</v>
      </c>
      <c r="H62" s="54">
        <v>30</v>
      </c>
      <c r="I62" s="54">
        <v>24</v>
      </c>
    </row>
    <row r="63" spans="1:9" x14ac:dyDescent="0.25">
      <c r="A63" s="52" t="s">
        <v>97</v>
      </c>
      <c r="B63" s="52" t="s">
        <v>120</v>
      </c>
      <c r="C63" s="52" t="s">
        <v>33</v>
      </c>
      <c r="D63" s="52" t="s">
        <v>130</v>
      </c>
      <c r="E63" s="52" t="s">
        <v>131</v>
      </c>
      <c r="F63" s="52" t="s">
        <v>123</v>
      </c>
      <c r="G63" s="52" t="s">
        <v>48</v>
      </c>
      <c r="H63" s="52">
        <v>15</v>
      </c>
      <c r="I63" s="52">
        <v>22</v>
      </c>
    </row>
    <row r="64" spans="1:9" x14ac:dyDescent="0.25">
      <c r="A64" s="54" t="s">
        <v>132</v>
      </c>
      <c r="B64" s="54" t="s">
        <v>133</v>
      </c>
      <c r="C64" s="54" t="s">
        <v>38</v>
      </c>
      <c r="D64" s="54" t="s">
        <v>39</v>
      </c>
      <c r="E64" s="54" t="s">
        <v>40</v>
      </c>
      <c r="F64" s="54" t="s">
        <v>36</v>
      </c>
      <c r="G64" s="54"/>
      <c r="H64" s="54">
        <v>15</v>
      </c>
      <c r="I64" s="54">
        <v>14</v>
      </c>
    </row>
    <row r="65" spans="1:9" x14ac:dyDescent="0.25">
      <c r="A65" s="54" t="s">
        <v>132</v>
      </c>
      <c r="B65" s="54" t="s">
        <v>133</v>
      </c>
      <c r="C65" s="54" t="s">
        <v>41</v>
      </c>
      <c r="D65" s="54" t="s">
        <v>42</v>
      </c>
      <c r="E65" s="54" t="s">
        <v>43</v>
      </c>
      <c r="F65" s="54" t="s">
        <v>36</v>
      </c>
      <c r="G65" s="54"/>
      <c r="H65" s="54">
        <v>12</v>
      </c>
      <c r="I65" s="54">
        <v>7</v>
      </c>
    </row>
    <row r="66" spans="1:9" x14ac:dyDescent="0.25">
      <c r="A66" s="54" t="s">
        <v>132</v>
      </c>
      <c r="B66" s="54" t="s">
        <v>133</v>
      </c>
      <c r="C66" s="54" t="s">
        <v>33</v>
      </c>
      <c r="D66" s="54" t="s">
        <v>34</v>
      </c>
      <c r="E66" s="54" t="s">
        <v>35</v>
      </c>
      <c r="F66" s="54" t="s">
        <v>36</v>
      </c>
      <c r="G66" s="54"/>
      <c r="H66" s="54">
        <v>15</v>
      </c>
      <c r="I66" s="54">
        <f>20+10</f>
        <v>30</v>
      </c>
    </row>
  </sheetData>
  <autoFilter ref="A1:I66" xr:uid="{40BEBDED-A827-4C24-8C6F-B619C00B18C2}">
    <sortState xmlns:xlrd2="http://schemas.microsoft.com/office/spreadsheetml/2017/richdata2" ref="A2:I66">
      <sortCondition ref="A1"/>
    </sortState>
  </autoFilter>
  <sortState xmlns:xlrd2="http://schemas.microsoft.com/office/spreadsheetml/2017/richdata2" ref="A2:I66">
    <sortCondition ref="A2:A66"/>
    <sortCondition ref="B2:B66"/>
    <sortCondition ref="C2:C66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71484-F0D1-46BD-90AA-86D828E6515E}">
  <dimension ref="A1:H65"/>
  <sheetViews>
    <sheetView workbookViewId="0">
      <pane ySplit="1" topLeftCell="A2" activePane="bottomLeft" state="frozen"/>
      <selection pane="bottomLeft" activeCell="M20" sqref="M20"/>
    </sheetView>
  </sheetViews>
  <sheetFormatPr baseColWidth="10" defaultColWidth="11.42578125" defaultRowHeight="15" x14ac:dyDescent="0.25"/>
  <cols>
    <col min="4" max="4" width="62.140625" bestFit="1" customWidth="1"/>
  </cols>
  <sheetData>
    <row r="1" spans="1:8" ht="52.5" x14ac:dyDescent="0.25">
      <c r="A1" s="51" t="s">
        <v>24</v>
      </c>
      <c r="B1" s="51" t="s">
        <v>25</v>
      </c>
      <c r="C1" s="51" t="s">
        <v>26</v>
      </c>
      <c r="D1" s="51" t="s">
        <v>28</v>
      </c>
      <c r="E1" s="51" t="s">
        <v>29</v>
      </c>
      <c r="F1" s="51"/>
      <c r="G1" s="49" t="s">
        <v>30</v>
      </c>
      <c r="H1" s="50" t="s">
        <v>31</v>
      </c>
    </row>
    <row r="2" spans="1:8" x14ac:dyDescent="0.25">
      <c r="A2" s="52" t="s">
        <v>44</v>
      </c>
      <c r="B2" s="52" t="s">
        <v>60</v>
      </c>
      <c r="C2" s="52" t="s">
        <v>38</v>
      </c>
      <c r="D2" s="52" t="s">
        <v>148</v>
      </c>
      <c r="E2" s="52" t="s">
        <v>135</v>
      </c>
      <c r="F2" s="52"/>
      <c r="G2" s="52">
        <v>30</v>
      </c>
      <c r="H2" s="52"/>
    </row>
    <row r="3" spans="1:8" x14ac:dyDescent="0.25">
      <c r="A3" s="52" t="s">
        <v>44</v>
      </c>
      <c r="B3" s="52" t="s">
        <v>60</v>
      </c>
      <c r="C3" s="52" t="s">
        <v>38</v>
      </c>
      <c r="D3" s="52" t="s">
        <v>142</v>
      </c>
      <c r="E3" s="52" t="s">
        <v>135</v>
      </c>
      <c r="F3" s="52"/>
      <c r="G3" s="52">
        <v>30</v>
      </c>
      <c r="H3" s="52"/>
    </row>
    <row r="4" spans="1:8" x14ac:dyDescent="0.25">
      <c r="A4" s="52" t="s">
        <v>44</v>
      </c>
      <c r="B4" s="52" t="s">
        <v>60</v>
      </c>
      <c r="C4" s="52" t="s">
        <v>38</v>
      </c>
      <c r="D4" s="52" t="s">
        <v>178</v>
      </c>
      <c r="E4" s="52" t="s">
        <v>135</v>
      </c>
      <c r="F4" s="52"/>
      <c r="G4" s="52">
        <v>30</v>
      </c>
      <c r="H4" s="52"/>
    </row>
    <row r="5" spans="1:8" x14ac:dyDescent="0.25">
      <c r="A5" s="52" t="s">
        <v>44</v>
      </c>
      <c r="B5" s="52" t="s">
        <v>60</v>
      </c>
      <c r="C5" s="52" t="s">
        <v>41</v>
      </c>
      <c r="D5" s="52" t="s">
        <v>179</v>
      </c>
      <c r="E5" s="52" t="s">
        <v>135</v>
      </c>
      <c r="F5" s="52"/>
      <c r="G5" s="52">
        <v>30</v>
      </c>
      <c r="H5" s="52"/>
    </row>
    <row r="6" spans="1:8" x14ac:dyDescent="0.25">
      <c r="A6" s="52" t="s">
        <v>44</v>
      </c>
      <c r="B6" s="52" t="s">
        <v>60</v>
      </c>
      <c r="C6" s="52" t="s">
        <v>41</v>
      </c>
      <c r="D6" s="52" t="s">
        <v>146</v>
      </c>
      <c r="E6" s="52" t="s">
        <v>135</v>
      </c>
      <c r="F6" s="52"/>
      <c r="G6" s="52">
        <v>30</v>
      </c>
      <c r="H6" s="52"/>
    </row>
    <row r="7" spans="1:8" x14ac:dyDescent="0.25">
      <c r="A7" s="52" t="s">
        <v>44</v>
      </c>
      <c r="B7" s="52" t="s">
        <v>60</v>
      </c>
      <c r="C7" s="52" t="s">
        <v>33</v>
      </c>
      <c r="D7" s="52" t="s">
        <v>140</v>
      </c>
      <c r="E7" s="52" t="s">
        <v>134</v>
      </c>
      <c r="F7" s="52"/>
      <c r="G7" s="52">
        <v>30</v>
      </c>
      <c r="H7" s="52">
        <v>17</v>
      </c>
    </row>
    <row r="8" spans="1:8" x14ac:dyDescent="0.25">
      <c r="A8" s="52" t="s">
        <v>44</v>
      </c>
      <c r="B8" s="52" t="s">
        <v>60</v>
      </c>
      <c r="C8" s="52" t="s">
        <v>33</v>
      </c>
      <c r="D8" s="52" t="s">
        <v>177</v>
      </c>
      <c r="E8" s="52" t="s">
        <v>134</v>
      </c>
      <c r="F8" s="52"/>
      <c r="G8" s="52">
        <v>30</v>
      </c>
      <c r="H8" s="52">
        <v>15</v>
      </c>
    </row>
    <row r="9" spans="1:8" x14ac:dyDescent="0.25">
      <c r="A9" s="52" t="s">
        <v>44</v>
      </c>
      <c r="B9" s="52" t="s">
        <v>60</v>
      </c>
      <c r="C9" s="52" t="s">
        <v>33</v>
      </c>
      <c r="D9" s="52" t="s">
        <v>180</v>
      </c>
      <c r="E9" s="52" t="s">
        <v>134</v>
      </c>
      <c r="F9" s="52"/>
      <c r="G9" s="52">
        <v>30</v>
      </c>
      <c r="H9" s="52">
        <v>8</v>
      </c>
    </row>
    <row r="10" spans="1:8" x14ac:dyDescent="0.25">
      <c r="A10" s="52" t="s">
        <v>44</v>
      </c>
      <c r="B10" s="52" t="s">
        <v>60</v>
      </c>
      <c r="C10" s="52" t="s">
        <v>33</v>
      </c>
      <c r="D10" s="52" t="s">
        <v>181</v>
      </c>
      <c r="E10" s="52" t="s">
        <v>134</v>
      </c>
      <c r="F10" s="52"/>
      <c r="G10" s="52">
        <v>30</v>
      </c>
      <c r="H10" s="52">
        <v>17</v>
      </c>
    </row>
    <row r="11" spans="1:8" x14ac:dyDescent="0.25">
      <c r="A11" s="52" t="s">
        <v>44</v>
      </c>
      <c r="B11" s="52" t="s">
        <v>60</v>
      </c>
      <c r="C11" s="52" t="s">
        <v>33</v>
      </c>
      <c r="D11" s="52" t="s">
        <v>136</v>
      </c>
      <c r="E11" s="52" t="s">
        <v>137</v>
      </c>
      <c r="F11" s="52"/>
      <c r="G11" s="52">
        <v>30</v>
      </c>
      <c r="H11" s="52">
        <v>7</v>
      </c>
    </row>
    <row r="12" spans="1:8" x14ac:dyDescent="0.25">
      <c r="A12" s="52" t="s">
        <v>84</v>
      </c>
      <c r="B12" s="52" t="s">
        <v>85</v>
      </c>
      <c r="C12" s="52" t="s">
        <v>38</v>
      </c>
      <c r="D12" s="52" t="s">
        <v>148</v>
      </c>
      <c r="E12" s="52" t="s">
        <v>135</v>
      </c>
      <c r="F12" s="52"/>
      <c r="G12" s="52">
        <v>15</v>
      </c>
      <c r="H12" s="52"/>
    </row>
    <row r="13" spans="1:8" x14ac:dyDescent="0.25">
      <c r="A13" s="52" t="s">
        <v>84</v>
      </c>
      <c r="B13" s="52" t="s">
        <v>85</v>
      </c>
      <c r="C13" s="52" t="s">
        <v>38</v>
      </c>
      <c r="D13" s="52" t="s">
        <v>142</v>
      </c>
      <c r="E13" s="52" t="s">
        <v>135</v>
      </c>
      <c r="F13" s="52"/>
      <c r="G13" s="52">
        <v>15</v>
      </c>
      <c r="H13" s="52"/>
    </row>
    <row r="14" spans="1:8" x14ac:dyDescent="0.25">
      <c r="A14" s="52" t="s">
        <v>84</v>
      </c>
      <c r="B14" s="52" t="s">
        <v>85</v>
      </c>
      <c r="C14" s="52" t="s">
        <v>38</v>
      </c>
      <c r="D14" s="52" t="s">
        <v>178</v>
      </c>
      <c r="E14" s="52" t="s">
        <v>135</v>
      </c>
      <c r="F14" s="52"/>
      <c r="G14" s="52">
        <v>15</v>
      </c>
      <c r="H14" s="52"/>
    </row>
    <row r="15" spans="1:8" x14ac:dyDescent="0.25">
      <c r="A15" s="52" t="s">
        <v>84</v>
      </c>
      <c r="B15" s="52" t="s">
        <v>85</v>
      </c>
      <c r="C15" s="52" t="s">
        <v>41</v>
      </c>
      <c r="D15" s="52" t="s">
        <v>179</v>
      </c>
      <c r="E15" s="52" t="s">
        <v>135</v>
      </c>
      <c r="F15" s="52"/>
      <c r="G15" s="52">
        <v>15</v>
      </c>
      <c r="H15" s="52"/>
    </row>
    <row r="16" spans="1:8" x14ac:dyDescent="0.25">
      <c r="A16" s="52" t="s">
        <v>84</v>
      </c>
      <c r="B16" s="52" t="s">
        <v>85</v>
      </c>
      <c r="C16" s="52" t="s">
        <v>41</v>
      </c>
      <c r="D16" s="52" t="s">
        <v>146</v>
      </c>
      <c r="E16" s="52" t="s">
        <v>135</v>
      </c>
      <c r="F16" s="52"/>
      <c r="G16" s="52">
        <v>15</v>
      </c>
      <c r="H16" s="52"/>
    </row>
    <row r="17" spans="1:8" x14ac:dyDescent="0.25">
      <c r="A17" s="52" t="s">
        <v>84</v>
      </c>
      <c r="B17" s="52" t="s">
        <v>85</v>
      </c>
      <c r="C17" s="52" t="s">
        <v>33</v>
      </c>
      <c r="D17" s="52" t="s">
        <v>140</v>
      </c>
      <c r="E17" s="52" t="s">
        <v>134</v>
      </c>
      <c r="F17" s="55"/>
      <c r="G17" s="52">
        <v>15</v>
      </c>
      <c r="H17" s="52">
        <v>8</v>
      </c>
    </row>
    <row r="18" spans="1:8" x14ac:dyDescent="0.25">
      <c r="A18" s="52" t="s">
        <v>84</v>
      </c>
      <c r="B18" s="52" t="s">
        <v>85</v>
      </c>
      <c r="C18" s="52" t="s">
        <v>33</v>
      </c>
      <c r="D18" s="52" t="s">
        <v>177</v>
      </c>
      <c r="E18" s="52" t="s">
        <v>134</v>
      </c>
      <c r="F18" s="55"/>
      <c r="G18" s="52">
        <v>15</v>
      </c>
      <c r="H18" s="52">
        <v>7</v>
      </c>
    </row>
    <row r="19" spans="1:8" x14ac:dyDescent="0.25">
      <c r="A19" s="52" t="s">
        <v>84</v>
      </c>
      <c r="B19" s="52" t="s">
        <v>85</v>
      </c>
      <c r="C19" s="52" t="s">
        <v>33</v>
      </c>
      <c r="D19" s="52" t="s">
        <v>180</v>
      </c>
      <c r="E19" s="52" t="s">
        <v>134</v>
      </c>
      <c r="F19" s="55"/>
      <c r="G19" s="52">
        <v>15</v>
      </c>
      <c r="H19" s="52">
        <v>4</v>
      </c>
    </row>
    <row r="20" spans="1:8" x14ac:dyDescent="0.25">
      <c r="A20" s="52" t="s">
        <v>84</v>
      </c>
      <c r="B20" s="52" t="s">
        <v>85</v>
      </c>
      <c r="C20" s="52" t="s">
        <v>33</v>
      </c>
      <c r="D20" s="52" t="s">
        <v>181</v>
      </c>
      <c r="E20" s="52" t="s">
        <v>134</v>
      </c>
      <c r="F20" s="52"/>
      <c r="G20" s="52">
        <v>15</v>
      </c>
      <c r="H20" s="52">
        <v>7</v>
      </c>
    </row>
    <row r="21" spans="1:8" x14ac:dyDescent="0.25">
      <c r="A21" s="52" t="s">
        <v>84</v>
      </c>
      <c r="B21" s="52" t="s">
        <v>85</v>
      </c>
      <c r="C21" s="52" t="s">
        <v>33</v>
      </c>
      <c r="D21" s="52" t="s">
        <v>136</v>
      </c>
      <c r="E21" s="52" t="s">
        <v>137</v>
      </c>
      <c r="F21" s="52"/>
      <c r="G21" s="52">
        <v>15</v>
      </c>
      <c r="H21" s="52">
        <v>1</v>
      </c>
    </row>
    <row r="22" spans="1:8" x14ac:dyDescent="0.25">
      <c r="A22" s="52" t="s">
        <v>138</v>
      </c>
      <c r="B22" s="52" t="s">
        <v>138</v>
      </c>
      <c r="C22" s="52" t="s">
        <v>38</v>
      </c>
      <c r="D22" s="52" t="s">
        <v>148</v>
      </c>
      <c r="E22" s="52" t="s">
        <v>135</v>
      </c>
      <c r="F22" s="52" t="s">
        <v>48</v>
      </c>
      <c r="G22" s="52">
        <v>20</v>
      </c>
      <c r="H22" s="52"/>
    </row>
    <row r="23" spans="1:8" x14ac:dyDescent="0.25">
      <c r="A23" s="52" t="s">
        <v>138</v>
      </c>
      <c r="B23" s="52" t="s">
        <v>138</v>
      </c>
      <c r="C23" s="52" t="s">
        <v>38</v>
      </c>
      <c r="D23" s="52" t="s">
        <v>142</v>
      </c>
      <c r="E23" s="52" t="s">
        <v>135</v>
      </c>
      <c r="F23" s="52" t="s">
        <v>48</v>
      </c>
      <c r="G23" s="52">
        <v>20</v>
      </c>
      <c r="H23" s="52"/>
    </row>
    <row r="24" spans="1:8" x14ac:dyDescent="0.25">
      <c r="A24" s="52" t="s">
        <v>138</v>
      </c>
      <c r="B24" s="52" t="s">
        <v>138</v>
      </c>
      <c r="C24" s="52" t="s">
        <v>38</v>
      </c>
      <c r="D24" s="52" t="s">
        <v>178</v>
      </c>
      <c r="E24" s="52" t="s">
        <v>135</v>
      </c>
      <c r="F24" s="52" t="s">
        <v>48</v>
      </c>
      <c r="G24" s="52">
        <v>20</v>
      </c>
      <c r="H24" s="52"/>
    </row>
    <row r="25" spans="1:8" x14ac:dyDescent="0.25">
      <c r="A25" s="52" t="s">
        <v>138</v>
      </c>
      <c r="B25" s="52" t="s">
        <v>138</v>
      </c>
      <c r="C25" s="52" t="s">
        <v>33</v>
      </c>
      <c r="D25" s="52" t="s">
        <v>145</v>
      </c>
      <c r="E25" s="52" t="s">
        <v>135</v>
      </c>
      <c r="F25" s="52" t="s">
        <v>48</v>
      </c>
      <c r="G25" s="52">
        <v>20</v>
      </c>
      <c r="H25" s="52"/>
    </row>
    <row r="26" spans="1:8" x14ac:dyDescent="0.25">
      <c r="A26" s="52" t="s">
        <v>138</v>
      </c>
      <c r="B26" s="52" t="s">
        <v>138</v>
      </c>
      <c r="C26" s="52" t="s">
        <v>41</v>
      </c>
      <c r="D26" s="52" t="s">
        <v>179</v>
      </c>
      <c r="E26" s="52" t="s">
        <v>135</v>
      </c>
      <c r="F26" s="52" t="s">
        <v>48</v>
      </c>
      <c r="G26" s="52">
        <v>20</v>
      </c>
      <c r="H26" s="52"/>
    </row>
    <row r="27" spans="1:8" x14ac:dyDescent="0.25">
      <c r="A27" s="52" t="s">
        <v>138</v>
      </c>
      <c r="B27" s="52" t="s">
        <v>138</v>
      </c>
      <c r="C27" s="52" t="s">
        <v>41</v>
      </c>
      <c r="D27" s="52" t="s">
        <v>146</v>
      </c>
      <c r="E27" s="52" t="s">
        <v>135</v>
      </c>
      <c r="F27" s="52" t="s">
        <v>48</v>
      </c>
      <c r="G27" s="52">
        <v>20</v>
      </c>
      <c r="H27" s="52"/>
    </row>
    <row r="28" spans="1:8" x14ac:dyDescent="0.25">
      <c r="A28" s="52" t="s">
        <v>138</v>
      </c>
      <c r="B28" s="52" t="s">
        <v>138</v>
      </c>
      <c r="C28" s="52" t="s">
        <v>33</v>
      </c>
      <c r="D28" s="52" t="s">
        <v>144</v>
      </c>
      <c r="E28" s="52" t="s">
        <v>134</v>
      </c>
      <c r="F28" s="52" t="s">
        <v>48</v>
      </c>
      <c r="G28" s="52">
        <v>60</v>
      </c>
      <c r="H28" s="52">
        <v>39</v>
      </c>
    </row>
    <row r="29" spans="1:8" x14ac:dyDescent="0.25">
      <c r="A29" s="52" t="s">
        <v>138</v>
      </c>
      <c r="B29" s="52" t="s">
        <v>138</v>
      </c>
      <c r="C29" s="52" t="s">
        <v>33</v>
      </c>
      <c r="D29" s="52" t="s">
        <v>180</v>
      </c>
      <c r="E29" s="52" t="s">
        <v>134</v>
      </c>
      <c r="F29" s="52" t="s">
        <v>48</v>
      </c>
      <c r="G29" s="52">
        <v>40</v>
      </c>
      <c r="H29" s="52">
        <v>24</v>
      </c>
    </row>
    <row r="30" spans="1:8" x14ac:dyDescent="0.25">
      <c r="A30" s="52" t="s">
        <v>138</v>
      </c>
      <c r="B30" s="52" t="s">
        <v>138</v>
      </c>
      <c r="C30" s="52" t="s">
        <v>33</v>
      </c>
      <c r="D30" s="52" t="s">
        <v>181</v>
      </c>
      <c r="E30" s="52" t="s">
        <v>134</v>
      </c>
      <c r="F30" s="52" t="s">
        <v>48</v>
      </c>
      <c r="G30" s="52">
        <v>80</v>
      </c>
      <c r="H30" s="52">
        <v>37</v>
      </c>
    </row>
    <row r="31" spans="1:8" x14ac:dyDescent="0.25">
      <c r="A31" s="52" t="s">
        <v>138</v>
      </c>
      <c r="B31" s="52" t="s">
        <v>138</v>
      </c>
      <c r="C31" s="52" t="s">
        <v>33</v>
      </c>
      <c r="D31" s="52" t="s">
        <v>147</v>
      </c>
      <c r="E31" s="52" t="s">
        <v>134</v>
      </c>
      <c r="F31" s="52" t="s">
        <v>48</v>
      </c>
      <c r="G31" s="52">
        <v>20</v>
      </c>
      <c r="H31" s="52">
        <v>16</v>
      </c>
    </row>
    <row r="32" spans="1:8" x14ac:dyDescent="0.25">
      <c r="A32" s="52" t="s">
        <v>138</v>
      </c>
      <c r="B32" s="52" t="s">
        <v>138</v>
      </c>
      <c r="C32" s="52" t="s">
        <v>33</v>
      </c>
      <c r="D32" s="52" t="s">
        <v>140</v>
      </c>
      <c r="E32" s="52" t="s">
        <v>141</v>
      </c>
      <c r="F32" s="52" t="s">
        <v>48</v>
      </c>
      <c r="G32" s="52">
        <v>60</v>
      </c>
      <c r="H32" s="52"/>
    </row>
    <row r="33" spans="1:8" x14ac:dyDescent="0.25">
      <c r="A33" s="52" t="s">
        <v>138</v>
      </c>
      <c r="B33" s="52" t="s">
        <v>138</v>
      </c>
      <c r="C33" s="52" t="s">
        <v>38</v>
      </c>
      <c r="D33" s="52" t="s">
        <v>139</v>
      </c>
      <c r="E33" s="52" t="s">
        <v>137</v>
      </c>
      <c r="F33" s="52" t="s">
        <v>48</v>
      </c>
      <c r="G33" s="52">
        <v>20</v>
      </c>
      <c r="H33" s="52">
        <v>12</v>
      </c>
    </row>
    <row r="34" spans="1:8" x14ac:dyDescent="0.25">
      <c r="A34" s="52" t="s">
        <v>138</v>
      </c>
      <c r="B34" s="52" t="s">
        <v>138</v>
      </c>
      <c r="C34" s="52" t="s">
        <v>41</v>
      </c>
      <c r="D34" s="52" t="s">
        <v>143</v>
      </c>
      <c r="E34" s="52" t="s">
        <v>137</v>
      </c>
      <c r="F34" s="52" t="s">
        <v>48</v>
      </c>
      <c r="G34" s="52">
        <v>20</v>
      </c>
      <c r="H34" s="52">
        <v>10</v>
      </c>
    </row>
    <row r="35" spans="1:8" x14ac:dyDescent="0.25">
      <c r="A35" s="52" t="s">
        <v>138</v>
      </c>
      <c r="B35" s="52" t="s">
        <v>138</v>
      </c>
      <c r="C35" s="52" t="s">
        <v>38</v>
      </c>
      <c r="D35" s="52" t="s">
        <v>136</v>
      </c>
      <c r="E35" s="52" t="s">
        <v>137</v>
      </c>
      <c r="F35" s="52" t="s">
        <v>48</v>
      </c>
      <c r="G35" s="52">
        <v>20</v>
      </c>
      <c r="H35" s="52">
        <v>11</v>
      </c>
    </row>
    <row r="36" spans="1:8" x14ac:dyDescent="0.25">
      <c r="A36" s="52" t="s">
        <v>95</v>
      </c>
      <c r="B36" s="52" t="s">
        <v>96</v>
      </c>
      <c r="C36" s="52" t="s">
        <v>38</v>
      </c>
      <c r="D36" s="52" t="s">
        <v>148</v>
      </c>
      <c r="E36" s="52" t="s">
        <v>135</v>
      </c>
      <c r="F36" s="52"/>
      <c r="G36" s="52">
        <v>15</v>
      </c>
      <c r="H36" s="52"/>
    </row>
    <row r="37" spans="1:8" x14ac:dyDescent="0.25">
      <c r="A37" s="52" t="s">
        <v>95</v>
      </c>
      <c r="B37" s="52" t="s">
        <v>96</v>
      </c>
      <c r="C37" s="52" t="s">
        <v>38</v>
      </c>
      <c r="D37" s="52" t="s">
        <v>142</v>
      </c>
      <c r="E37" s="52" t="s">
        <v>135</v>
      </c>
      <c r="F37" s="52"/>
      <c r="G37" s="52">
        <v>15</v>
      </c>
      <c r="H37" s="52"/>
    </row>
    <row r="38" spans="1:8" x14ac:dyDescent="0.25">
      <c r="A38" s="52" t="s">
        <v>95</v>
      </c>
      <c r="B38" s="52" t="s">
        <v>96</v>
      </c>
      <c r="C38" s="52" t="s">
        <v>38</v>
      </c>
      <c r="D38" s="52" t="s">
        <v>178</v>
      </c>
      <c r="E38" s="52" t="s">
        <v>135</v>
      </c>
      <c r="F38" s="52"/>
      <c r="G38" s="52">
        <v>15</v>
      </c>
      <c r="H38" s="52"/>
    </row>
    <row r="39" spans="1:8" x14ac:dyDescent="0.25">
      <c r="A39" s="52" t="s">
        <v>95</v>
      </c>
      <c r="B39" s="52" t="s">
        <v>96</v>
      </c>
      <c r="C39" s="52" t="s">
        <v>41</v>
      </c>
      <c r="D39" s="52" t="s">
        <v>179</v>
      </c>
      <c r="E39" s="52" t="s">
        <v>135</v>
      </c>
      <c r="F39" s="52"/>
      <c r="G39" s="52">
        <v>15</v>
      </c>
      <c r="H39" s="52"/>
    </row>
    <row r="40" spans="1:8" x14ac:dyDescent="0.25">
      <c r="A40" s="52" t="s">
        <v>95</v>
      </c>
      <c r="B40" s="52" t="s">
        <v>96</v>
      </c>
      <c r="C40" s="52" t="s">
        <v>41</v>
      </c>
      <c r="D40" s="52" t="s">
        <v>146</v>
      </c>
      <c r="E40" s="52" t="s">
        <v>135</v>
      </c>
      <c r="F40" s="52"/>
      <c r="G40" s="52">
        <v>15</v>
      </c>
      <c r="H40" s="52"/>
    </row>
    <row r="41" spans="1:8" x14ac:dyDescent="0.25">
      <c r="A41" s="52" t="s">
        <v>95</v>
      </c>
      <c r="B41" s="52" t="s">
        <v>96</v>
      </c>
      <c r="C41" s="52" t="s">
        <v>33</v>
      </c>
      <c r="D41" s="52" t="s">
        <v>140</v>
      </c>
      <c r="E41" s="52" t="s">
        <v>134</v>
      </c>
      <c r="F41" s="52"/>
      <c r="G41" s="52">
        <v>15</v>
      </c>
      <c r="H41" s="52">
        <v>8</v>
      </c>
    </row>
    <row r="42" spans="1:8" x14ac:dyDescent="0.25">
      <c r="A42" s="52" t="s">
        <v>95</v>
      </c>
      <c r="B42" s="52" t="s">
        <v>96</v>
      </c>
      <c r="C42" s="52" t="s">
        <v>33</v>
      </c>
      <c r="D42" s="52" t="s">
        <v>177</v>
      </c>
      <c r="E42" s="52" t="s">
        <v>134</v>
      </c>
      <c r="F42" s="52"/>
      <c r="G42" s="52">
        <v>15</v>
      </c>
      <c r="H42" s="52">
        <v>8</v>
      </c>
    </row>
    <row r="43" spans="1:8" x14ac:dyDescent="0.25">
      <c r="A43" s="52" t="s">
        <v>95</v>
      </c>
      <c r="B43" s="52" t="s">
        <v>96</v>
      </c>
      <c r="C43" s="52" t="s">
        <v>33</v>
      </c>
      <c r="D43" s="52" t="s">
        <v>180</v>
      </c>
      <c r="E43" s="52" t="s">
        <v>134</v>
      </c>
      <c r="F43" s="52"/>
      <c r="G43" s="52">
        <v>15</v>
      </c>
      <c r="H43" s="52">
        <v>3</v>
      </c>
    </row>
    <row r="44" spans="1:8" x14ac:dyDescent="0.25">
      <c r="A44" s="52" t="s">
        <v>95</v>
      </c>
      <c r="B44" s="52" t="s">
        <v>96</v>
      </c>
      <c r="C44" s="52" t="s">
        <v>33</v>
      </c>
      <c r="D44" s="52" t="s">
        <v>181</v>
      </c>
      <c r="E44" s="52" t="s">
        <v>134</v>
      </c>
      <c r="F44" s="52"/>
      <c r="G44" s="52">
        <v>15</v>
      </c>
      <c r="H44" s="52">
        <v>8</v>
      </c>
    </row>
    <row r="45" spans="1:8" x14ac:dyDescent="0.25">
      <c r="A45" s="52" t="s">
        <v>95</v>
      </c>
      <c r="B45" s="52" t="s">
        <v>96</v>
      </c>
      <c r="C45" s="52" t="s">
        <v>33</v>
      </c>
      <c r="D45" s="52" t="s">
        <v>136</v>
      </c>
      <c r="E45" s="52" t="s">
        <v>137</v>
      </c>
      <c r="F45" s="52"/>
      <c r="G45" s="52">
        <v>15</v>
      </c>
      <c r="H45" s="52">
        <v>4</v>
      </c>
    </row>
    <row r="46" spans="1:8" x14ac:dyDescent="0.25">
      <c r="A46" s="52" t="s">
        <v>97</v>
      </c>
      <c r="B46" s="52" t="s">
        <v>120</v>
      </c>
      <c r="C46" s="52" t="s">
        <v>38</v>
      </c>
      <c r="D46" s="52" t="s">
        <v>148</v>
      </c>
      <c r="E46" s="52" t="s">
        <v>135</v>
      </c>
      <c r="F46" s="52"/>
      <c r="G46" s="52">
        <v>30</v>
      </c>
      <c r="H46" s="52"/>
    </row>
    <row r="47" spans="1:8" x14ac:dyDescent="0.25">
      <c r="A47" s="52" t="s">
        <v>97</v>
      </c>
      <c r="B47" s="52" t="s">
        <v>120</v>
      </c>
      <c r="C47" s="52" t="s">
        <v>38</v>
      </c>
      <c r="D47" s="52" t="s">
        <v>142</v>
      </c>
      <c r="E47" s="52" t="s">
        <v>135</v>
      </c>
      <c r="F47" s="52"/>
      <c r="G47" s="52">
        <v>30</v>
      </c>
      <c r="H47" s="52"/>
    </row>
    <row r="48" spans="1:8" x14ac:dyDescent="0.25">
      <c r="A48" s="52" t="s">
        <v>97</v>
      </c>
      <c r="B48" s="52" t="s">
        <v>120</v>
      </c>
      <c r="C48" s="52" t="s">
        <v>38</v>
      </c>
      <c r="D48" s="52" t="s">
        <v>178</v>
      </c>
      <c r="E48" s="52" t="s">
        <v>135</v>
      </c>
      <c r="F48" s="52"/>
      <c r="G48" s="52">
        <v>30</v>
      </c>
      <c r="H48" s="52"/>
    </row>
    <row r="49" spans="1:8" x14ac:dyDescent="0.25">
      <c r="A49" s="52" t="s">
        <v>97</v>
      </c>
      <c r="B49" s="52" t="s">
        <v>120</v>
      </c>
      <c r="C49" s="52" t="s">
        <v>41</v>
      </c>
      <c r="D49" s="52" t="s">
        <v>179</v>
      </c>
      <c r="E49" s="52" t="s">
        <v>135</v>
      </c>
      <c r="F49" s="52"/>
      <c r="G49" s="52">
        <v>30</v>
      </c>
      <c r="H49" s="52"/>
    </row>
    <row r="50" spans="1:8" x14ac:dyDescent="0.25">
      <c r="A50" s="52" t="s">
        <v>97</v>
      </c>
      <c r="B50" s="52" t="s">
        <v>120</v>
      </c>
      <c r="C50" s="52" t="s">
        <v>41</v>
      </c>
      <c r="D50" s="52" t="s">
        <v>146</v>
      </c>
      <c r="E50" s="52" t="s">
        <v>135</v>
      </c>
      <c r="F50" s="52"/>
      <c r="G50" s="52">
        <v>30</v>
      </c>
      <c r="H50" s="52"/>
    </row>
    <row r="51" spans="1:8" x14ac:dyDescent="0.25">
      <c r="A51" s="52" t="s">
        <v>97</v>
      </c>
      <c r="B51" s="52" t="s">
        <v>120</v>
      </c>
      <c r="C51" s="52" t="s">
        <v>33</v>
      </c>
      <c r="D51" s="52" t="s">
        <v>140</v>
      </c>
      <c r="E51" s="52" t="s">
        <v>134</v>
      </c>
      <c r="F51" s="52"/>
      <c r="G51" s="52">
        <v>90</v>
      </c>
      <c r="H51" s="52">
        <v>50</v>
      </c>
    </row>
    <row r="52" spans="1:8" x14ac:dyDescent="0.25">
      <c r="A52" s="52" t="s">
        <v>97</v>
      </c>
      <c r="B52" s="52" t="s">
        <v>120</v>
      </c>
      <c r="C52" s="52" t="s">
        <v>33</v>
      </c>
      <c r="D52" s="52" t="s">
        <v>177</v>
      </c>
      <c r="E52" s="52" t="s">
        <v>134</v>
      </c>
      <c r="F52" s="52"/>
      <c r="G52" s="52">
        <v>90</v>
      </c>
      <c r="H52" s="52">
        <v>52</v>
      </c>
    </row>
    <row r="53" spans="1:8" x14ac:dyDescent="0.25">
      <c r="A53" s="52" t="s">
        <v>97</v>
      </c>
      <c r="B53" s="52" t="s">
        <v>120</v>
      </c>
      <c r="C53" s="52" t="s">
        <v>33</v>
      </c>
      <c r="D53" s="52" t="s">
        <v>180</v>
      </c>
      <c r="E53" s="52" t="s">
        <v>134</v>
      </c>
      <c r="F53" s="52"/>
      <c r="G53" s="52">
        <v>90</v>
      </c>
      <c r="H53" s="52">
        <f>23</f>
        <v>23</v>
      </c>
    </row>
    <row r="54" spans="1:8" x14ac:dyDescent="0.25">
      <c r="A54" s="52" t="s">
        <v>97</v>
      </c>
      <c r="B54" s="52" t="s">
        <v>120</v>
      </c>
      <c r="C54" s="52" t="s">
        <v>33</v>
      </c>
      <c r="D54" s="52" t="s">
        <v>181</v>
      </c>
      <c r="E54" s="52" t="s">
        <v>134</v>
      </c>
      <c r="F54" s="52"/>
      <c r="G54" s="52">
        <v>90</v>
      </c>
      <c r="H54" s="52">
        <v>58</v>
      </c>
    </row>
    <row r="55" spans="1:8" x14ac:dyDescent="0.25">
      <c r="A55" s="52" t="s">
        <v>97</v>
      </c>
      <c r="B55" s="52" t="s">
        <v>120</v>
      </c>
      <c r="C55" s="52" t="s">
        <v>33</v>
      </c>
      <c r="D55" s="52" t="s">
        <v>136</v>
      </c>
      <c r="E55" s="52" t="s">
        <v>137</v>
      </c>
      <c r="F55" s="52"/>
      <c r="G55" s="52">
        <v>30</v>
      </c>
      <c r="H55" s="52">
        <v>21</v>
      </c>
    </row>
    <row r="56" spans="1:8" x14ac:dyDescent="0.25">
      <c r="A56" s="52" t="s">
        <v>132</v>
      </c>
      <c r="B56" s="52" t="s">
        <v>133</v>
      </c>
      <c r="C56" s="52" t="s">
        <v>38</v>
      </c>
      <c r="D56" s="52" t="s">
        <v>148</v>
      </c>
      <c r="E56" s="52" t="s">
        <v>135</v>
      </c>
      <c r="F56" s="52"/>
      <c r="G56" s="52">
        <v>30</v>
      </c>
      <c r="H56" s="52"/>
    </row>
    <row r="57" spans="1:8" x14ac:dyDescent="0.25">
      <c r="A57" s="52" t="s">
        <v>132</v>
      </c>
      <c r="B57" s="52" t="s">
        <v>133</v>
      </c>
      <c r="C57" s="52" t="s">
        <v>38</v>
      </c>
      <c r="D57" s="52" t="s">
        <v>142</v>
      </c>
      <c r="E57" s="52" t="s">
        <v>135</v>
      </c>
      <c r="F57" s="52"/>
      <c r="G57" s="52">
        <v>30</v>
      </c>
      <c r="H57" s="52"/>
    </row>
    <row r="58" spans="1:8" x14ac:dyDescent="0.25">
      <c r="A58" s="52" t="s">
        <v>132</v>
      </c>
      <c r="B58" s="52" t="s">
        <v>133</v>
      </c>
      <c r="C58" s="52" t="s">
        <v>38</v>
      </c>
      <c r="D58" s="52" t="s">
        <v>178</v>
      </c>
      <c r="E58" s="52" t="s">
        <v>135</v>
      </c>
      <c r="F58" s="52"/>
      <c r="G58" s="52">
        <v>30</v>
      </c>
      <c r="H58" s="52"/>
    </row>
    <row r="59" spans="1:8" x14ac:dyDescent="0.25">
      <c r="A59" s="52" t="s">
        <v>132</v>
      </c>
      <c r="B59" s="52" t="s">
        <v>133</v>
      </c>
      <c r="C59" s="52" t="s">
        <v>41</v>
      </c>
      <c r="D59" s="52" t="s">
        <v>179</v>
      </c>
      <c r="E59" s="52" t="s">
        <v>135</v>
      </c>
      <c r="F59" s="52"/>
      <c r="G59" s="52">
        <v>30</v>
      </c>
      <c r="H59" s="52"/>
    </row>
    <row r="60" spans="1:8" x14ac:dyDescent="0.25">
      <c r="A60" s="52" t="s">
        <v>132</v>
      </c>
      <c r="B60" s="52" t="s">
        <v>133</v>
      </c>
      <c r="C60" s="52" t="s">
        <v>41</v>
      </c>
      <c r="D60" s="52" t="s">
        <v>146</v>
      </c>
      <c r="E60" s="52" t="s">
        <v>135</v>
      </c>
      <c r="F60" s="52"/>
      <c r="G60" s="52">
        <v>30</v>
      </c>
      <c r="H60" s="52"/>
    </row>
    <row r="61" spans="1:8" x14ac:dyDescent="0.25">
      <c r="A61" s="52" t="s">
        <v>132</v>
      </c>
      <c r="B61" s="52" t="s">
        <v>133</v>
      </c>
      <c r="C61" s="52" t="s">
        <v>33</v>
      </c>
      <c r="D61" s="52" t="s">
        <v>140</v>
      </c>
      <c r="E61" s="52" t="s">
        <v>134</v>
      </c>
      <c r="F61" s="52"/>
      <c r="G61" s="52">
        <v>30</v>
      </c>
      <c r="H61" s="52">
        <v>12</v>
      </c>
    </row>
    <row r="62" spans="1:8" x14ac:dyDescent="0.25">
      <c r="A62" s="52" t="s">
        <v>132</v>
      </c>
      <c r="B62" s="52" t="s">
        <v>133</v>
      </c>
      <c r="C62" s="52" t="s">
        <v>33</v>
      </c>
      <c r="D62" s="52" t="s">
        <v>177</v>
      </c>
      <c r="E62" s="52" t="s">
        <v>134</v>
      </c>
      <c r="F62" s="52"/>
      <c r="G62" s="52">
        <v>30</v>
      </c>
      <c r="H62" s="52">
        <v>10</v>
      </c>
    </row>
    <row r="63" spans="1:8" x14ac:dyDescent="0.25">
      <c r="A63" s="52" t="s">
        <v>132</v>
      </c>
      <c r="B63" s="52" t="s">
        <v>133</v>
      </c>
      <c r="C63" s="52" t="s">
        <v>33</v>
      </c>
      <c r="D63" s="52" t="s">
        <v>180</v>
      </c>
      <c r="E63" s="52" t="s">
        <v>134</v>
      </c>
      <c r="F63" s="52"/>
      <c r="G63" s="52">
        <v>30</v>
      </c>
      <c r="H63" s="52">
        <v>5</v>
      </c>
    </row>
    <row r="64" spans="1:8" x14ac:dyDescent="0.25">
      <c r="A64" s="52" t="s">
        <v>132</v>
      </c>
      <c r="B64" s="52" t="s">
        <v>133</v>
      </c>
      <c r="C64" s="52" t="s">
        <v>33</v>
      </c>
      <c r="D64" s="52" t="s">
        <v>181</v>
      </c>
      <c r="E64" s="52" t="s">
        <v>134</v>
      </c>
      <c r="F64" s="52"/>
      <c r="G64" s="52">
        <v>30</v>
      </c>
      <c r="H64" s="52">
        <v>17</v>
      </c>
    </row>
    <row r="65" spans="1:8" x14ac:dyDescent="0.25">
      <c r="A65" s="52" t="s">
        <v>132</v>
      </c>
      <c r="B65" s="52" t="s">
        <v>133</v>
      </c>
      <c r="C65" s="52" t="s">
        <v>33</v>
      </c>
      <c r="D65" s="52" t="s">
        <v>136</v>
      </c>
      <c r="E65" s="52" t="s">
        <v>137</v>
      </c>
      <c r="F65" s="52"/>
      <c r="G65" s="52">
        <v>30</v>
      </c>
      <c r="H65" s="52">
        <v>7</v>
      </c>
    </row>
  </sheetData>
  <autoFilter ref="A1:H1" xr:uid="{40771484-F0D1-46BD-90AA-86D828E6515E}">
    <sortState xmlns:xlrd2="http://schemas.microsoft.com/office/spreadsheetml/2017/richdata2" ref="A2:H65">
      <sortCondition ref="D1"/>
    </sortState>
  </autoFilter>
  <sortState xmlns:xlrd2="http://schemas.microsoft.com/office/spreadsheetml/2017/richdata2" ref="A2:H65">
    <sortCondition ref="A2:A65"/>
    <sortCondition ref="B2:B65"/>
    <sortCondition ref="E2:E65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7F54C-D2FB-4656-A28A-016224266A51}">
  <dimension ref="A1:E15"/>
  <sheetViews>
    <sheetView tabSelected="1" workbookViewId="0">
      <selection activeCell="H19" sqref="H19"/>
    </sheetView>
  </sheetViews>
  <sheetFormatPr baseColWidth="10" defaultColWidth="11.42578125" defaultRowHeight="15" x14ac:dyDescent="0.25"/>
  <cols>
    <col min="4" max="4" width="26.5703125" bestFit="1" customWidth="1"/>
    <col min="5" max="5" width="13.85546875" style="63" customWidth="1"/>
  </cols>
  <sheetData>
    <row r="1" spans="1:5" x14ac:dyDescent="0.25">
      <c r="A1" s="51" t="s">
        <v>26</v>
      </c>
      <c r="B1" s="51" t="s">
        <v>27</v>
      </c>
      <c r="C1" s="51" t="s">
        <v>28</v>
      </c>
      <c r="D1" s="51" t="s">
        <v>29</v>
      </c>
      <c r="E1" s="60" t="s">
        <v>149</v>
      </c>
    </row>
    <row r="2" spans="1:5" x14ac:dyDescent="0.25">
      <c r="A2" s="56">
        <v>2</v>
      </c>
      <c r="B2" s="57" t="s">
        <v>63</v>
      </c>
      <c r="C2" s="58" t="s">
        <v>150</v>
      </c>
      <c r="D2" s="58" t="s">
        <v>151</v>
      </c>
      <c r="E2" s="61">
        <v>2</v>
      </c>
    </row>
    <row r="3" spans="1:5" x14ac:dyDescent="0.25">
      <c r="A3" s="59">
        <v>2</v>
      </c>
      <c r="B3" s="57" t="s">
        <v>63</v>
      </c>
      <c r="C3" s="57" t="s">
        <v>152</v>
      </c>
      <c r="D3" s="57" t="s">
        <v>153</v>
      </c>
      <c r="E3" s="62">
        <v>2</v>
      </c>
    </row>
    <row r="4" spans="1:5" x14ac:dyDescent="0.25">
      <c r="A4" s="59">
        <v>2</v>
      </c>
      <c r="B4" s="57" t="s">
        <v>63</v>
      </c>
      <c r="C4" s="57" t="s">
        <v>154</v>
      </c>
      <c r="D4" s="57" t="s">
        <v>155</v>
      </c>
      <c r="E4" s="62">
        <v>4</v>
      </c>
    </row>
    <row r="5" spans="1:5" x14ac:dyDescent="0.25">
      <c r="A5" s="56">
        <v>2</v>
      </c>
      <c r="B5" s="57" t="s">
        <v>65</v>
      </c>
      <c r="C5" s="58" t="s">
        <v>156</v>
      </c>
      <c r="D5" s="58" t="s">
        <v>157</v>
      </c>
      <c r="E5" s="61">
        <v>2</v>
      </c>
    </row>
    <row r="6" spans="1:5" x14ac:dyDescent="0.25">
      <c r="A6" s="56">
        <v>3</v>
      </c>
      <c r="B6" s="57" t="s">
        <v>65</v>
      </c>
      <c r="C6" s="58" t="s">
        <v>158</v>
      </c>
      <c r="D6" s="58" t="s">
        <v>159</v>
      </c>
      <c r="E6" s="61">
        <v>1</v>
      </c>
    </row>
    <row r="7" spans="1:5" x14ac:dyDescent="0.25">
      <c r="A7" s="56">
        <v>2</v>
      </c>
      <c r="B7" s="57" t="s">
        <v>47</v>
      </c>
      <c r="C7" s="58" t="s">
        <v>160</v>
      </c>
      <c r="D7" s="58" t="s">
        <v>161</v>
      </c>
      <c r="E7" s="61">
        <v>1</v>
      </c>
    </row>
    <row r="8" spans="1:5" x14ac:dyDescent="0.25">
      <c r="A8" s="56">
        <v>2</v>
      </c>
      <c r="B8" s="57" t="s">
        <v>36</v>
      </c>
      <c r="C8" s="58" t="s">
        <v>162</v>
      </c>
      <c r="D8" s="58" t="s">
        <v>163</v>
      </c>
      <c r="E8" s="61">
        <v>2</v>
      </c>
    </row>
    <row r="9" spans="1:5" x14ac:dyDescent="0.25">
      <c r="A9" s="56">
        <v>2</v>
      </c>
      <c r="B9" s="57" t="s">
        <v>101</v>
      </c>
      <c r="C9" s="58" t="s">
        <v>164</v>
      </c>
      <c r="D9" s="58" t="s">
        <v>165</v>
      </c>
      <c r="E9" s="61">
        <v>5</v>
      </c>
    </row>
    <row r="10" spans="1:5" x14ac:dyDescent="0.25">
      <c r="A10" s="56">
        <v>2</v>
      </c>
      <c r="B10" s="57" t="s">
        <v>101</v>
      </c>
      <c r="C10" s="58" t="s">
        <v>166</v>
      </c>
      <c r="D10" s="58" t="s">
        <v>167</v>
      </c>
      <c r="E10" s="61">
        <v>2</v>
      </c>
    </row>
    <row r="11" spans="1:5" x14ac:dyDescent="0.25">
      <c r="A11" s="56">
        <v>2</v>
      </c>
      <c r="B11" s="57" t="s">
        <v>101</v>
      </c>
      <c r="C11" s="58" t="s">
        <v>168</v>
      </c>
      <c r="D11" s="58" t="s">
        <v>169</v>
      </c>
      <c r="E11" s="61">
        <v>1</v>
      </c>
    </row>
    <row r="12" spans="1:5" x14ac:dyDescent="0.25">
      <c r="A12" s="56">
        <v>2</v>
      </c>
      <c r="B12" s="57" t="s">
        <v>74</v>
      </c>
      <c r="C12" s="58" t="s">
        <v>170</v>
      </c>
      <c r="D12" s="58" t="s">
        <v>171</v>
      </c>
      <c r="E12" s="61">
        <v>1</v>
      </c>
    </row>
    <row r="13" spans="1:5" x14ac:dyDescent="0.25">
      <c r="A13" s="56">
        <v>2</v>
      </c>
      <c r="B13" s="57" t="s">
        <v>74</v>
      </c>
      <c r="C13" s="58" t="s">
        <v>172</v>
      </c>
      <c r="D13" s="58" t="s">
        <v>173</v>
      </c>
      <c r="E13" s="61">
        <v>1</v>
      </c>
    </row>
    <row r="14" spans="1:5" ht="15.75" thickBot="1" x14ac:dyDescent="0.3">
      <c r="A14" s="56">
        <v>2</v>
      </c>
      <c r="B14" s="57" t="s">
        <v>74</v>
      </c>
      <c r="C14" s="58" t="s">
        <v>174</v>
      </c>
      <c r="D14" s="64" t="s">
        <v>175</v>
      </c>
      <c r="E14" s="65">
        <v>4</v>
      </c>
    </row>
    <row r="15" spans="1:5" ht="15.75" thickBot="1" x14ac:dyDescent="0.3">
      <c r="D15" s="66" t="s">
        <v>176</v>
      </c>
      <c r="E15" s="67">
        <f>SUM(E2:E14)</f>
        <v>28</v>
      </c>
    </row>
  </sheetData>
  <autoFilter ref="A1:E1" xr:uid="{B5F7F54C-D2FB-4656-A28A-016224266A51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5019015CD8F84581EE14C4E3D10401" ma:contentTypeVersion="4" ma:contentTypeDescription="Opprett et nytt dokument." ma:contentTypeScope="" ma:versionID="0ee6aaf9af89583f2ab873beba2edcd7">
  <xsd:schema xmlns:xsd="http://www.w3.org/2001/XMLSchema" xmlns:xs="http://www.w3.org/2001/XMLSchema" xmlns:p="http://schemas.microsoft.com/office/2006/metadata/properties" xmlns:ns2="e08d938e-f539-4f0b-b56d-edd43e101878" targetNamespace="http://schemas.microsoft.com/office/2006/metadata/properties" ma:root="true" ma:fieldsID="ddda3b77437a14d542bdbcd46e6c7b65" ns2:_="">
    <xsd:import namespace="e08d938e-f539-4f0b-b56d-edd43e1018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d938e-f539-4f0b-b56d-edd43e1018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068EA8-2E77-4779-AFED-6069F09C468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84194A8-B01B-4D24-ABBE-DFFFB93436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FD5641-A362-411A-A99B-E8AA0952BB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8d938e-f539-4f0b-b56d-edd43e1018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Totaloversikt</vt:lpstr>
      <vt:lpstr>YF Søkertall og deltakere</vt:lpstr>
      <vt:lpstr>PB Søkertall og deltakere</vt:lpstr>
      <vt:lpstr>Avsatt plass i ungdomsopplæring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Merete Hamran</cp:lastModifiedBy>
  <cp:revision/>
  <dcterms:created xsi:type="dcterms:W3CDTF">2025-03-04T13:08:21Z</dcterms:created>
  <dcterms:modified xsi:type="dcterms:W3CDTF">2025-03-13T13:50:37Z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0x010100435019015CD8F84581EE14C4E3D10401</vt:lpwstr>
  </property>
</Properties>
</file>